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autoCompressPictures="0"/>
  <mc:AlternateContent xmlns:mc="http://schemas.openxmlformats.org/markup-compatibility/2006">
    <mc:Choice Requires="x15">
      <x15ac:absPath xmlns:x15ac="http://schemas.microsoft.com/office/spreadsheetml/2010/11/ac" url="\\Nvk_DiskStation\AIRGAMES\Media-PC\GAMA PRODUCTO\GLIDERS\KLIMBER 3 P\Linecheck\"/>
    </mc:Choice>
  </mc:AlternateContent>
  <xr:revisionPtr revIDLastSave="0" documentId="8_{88F152C9-36F3-49D9-9E36-9726BF2BDF8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bsolute length test" sheetId="2" r:id="rId1"/>
    <sheet name="angle of attack test Left" sheetId="1" r:id="rId2"/>
    <sheet name="angle of attack test Right" sheetId="5" r:id="rId3"/>
    <sheet name="Risers" sheetId="3" r:id="rId4"/>
    <sheet name="Symetry length check 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2" i="5" l="1"/>
  <c r="L35" i="1"/>
  <c r="K35" i="1"/>
  <c r="L34" i="1"/>
  <c r="K34" i="1"/>
  <c r="K36" i="1" s="1"/>
  <c r="Q36" i="1" s="1"/>
  <c r="C48" i="6"/>
  <c r="C49" i="6"/>
  <c r="C50" i="6"/>
  <c r="C51" i="6"/>
  <c r="C52" i="6"/>
  <c r="C53" i="6"/>
  <c r="C54" i="6"/>
  <c r="C55" i="6"/>
  <c r="C56" i="6"/>
  <c r="B48" i="6"/>
  <c r="B49" i="6"/>
  <c r="B50" i="6"/>
  <c r="B51" i="6"/>
  <c r="B52" i="6"/>
  <c r="B53" i="6"/>
  <c r="B54" i="6"/>
  <c r="B55" i="6"/>
  <c r="B56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C22" i="6"/>
  <c r="C23" i="6"/>
  <c r="C24" i="6"/>
  <c r="C25" i="6"/>
  <c r="C26" i="6"/>
  <c r="C27" i="6"/>
  <c r="C28" i="6"/>
  <c r="B22" i="6"/>
  <c r="B23" i="6"/>
  <c r="B24" i="6"/>
  <c r="B25" i="6"/>
  <c r="B26" i="6"/>
  <c r="B27" i="6"/>
  <c r="B28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D55" i="6"/>
  <c r="K33" i="3"/>
  <c r="J33" i="3"/>
  <c r="K32" i="3"/>
  <c r="K34" i="3" s="1"/>
  <c r="J32" i="3"/>
  <c r="K27" i="3"/>
  <c r="J27" i="3"/>
  <c r="K35" i="5"/>
  <c r="L35" i="5"/>
  <c r="L34" i="5"/>
  <c r="K34" i="5"/>
  <c r="K36" i="5" s="1"/>
  <c r="Q36" i="5" s="1"/>
  <c r="O27" i="5"/>
  <c r="O26" i="5"/>
  <c r="N27" i="5"/>
  <c r="N28" i="5"/>
  <c r="N29" i="5"/>
  <c r="N30" i="5"/>
  <c r="N31" i="5"/>
  <c r="K27" i="5"/>
  <c r="K28" i="5"/>
  <c r="K29" i="5"/>
  <c r="K30" i="5"/>
  <c r="K31" i="5"/>
  <c r="N26" i="5"/>
  <c r="K26" i="5"/>
  <c r="D35" i="5"/>
  <c r="C35" i="5"/>
  <c r="D34" i="5"/>
  <c r="C34" i="5"/>
  <c r="F31" i="5"/>
  <c r="C31" i="5"/>
  <c r="F30" i="5"/>
  <c r="C30" i="5"/>
  <c r="F29" i="5"/>
  <c r="C29" i="5"/>
  <c r="F28" i="5"/>
  <c r="C28" i="5"/>
  <c r="G27" i="5"/>
  <c r="F27" i="5"/>
  <c r="C27" i="5"/>
  <c r="G26" i="5"/>
  <c r="F26" i="5"/>
  <c r="C26" i="5"/>
  <c r="D35" i="1"/>
  <c r="D34" i="1"/>
  <c r="C35" i="1"/>
  <c r="C34" i="1"/>
  <c r="O27" i="1"/>
  <c r="G27" i="1"/>
  <c r="R24" i="2"/>
  <c r="AB24" i="2" s="1"/>
  <c r="T24" i="2"/>
  <c r="AD24" i="2" s="1"/>
  <c r="L24" i="2"/>
  <c r="N24" i="2"/>
  <c r="F32" i="5" l="1"/>
  <c r="J34" i="3"/>
  <c r="C36" i="5"/>
  <c r="I36" i="5" s="1"/>
  <c r="S36" i="5" s="1"/>
  <c r="D45" i="6"/>
  <c r="D56" i="6"/>
  <c r="C36" i="1"/>
  <c r="I36" i="1" s="1"/>
  <c r="S36" i="1" s="1"/>
  <c r="C32" i="5"/>
  <c r="I32" i="5" s="1"/>
  <c r="D19" i="6"/>
  <c r="D18" i="6"/>
  <c r="D44" i="6"/>
  <c r="K32" i="5"/>
  <c r="K8" i="3"/>
  <c r="K13" i="3"/>
  <c r="K15" i="3" s="1"/>
  <c r="K14" i="3"/>
  <c r="O17" i="5"/>
  <c r="O18" i="5"/>
  <c r="O19" i="5"/>
  <c r="O16" i="5"/>
  <c r="G16" i="5"/>
  <c r="G19" i="5"/>
  <c r="G17" i="5"/>
  <c r="G18" i="5"/>
  <c r="O26" i="1"/>
  <c r="N27" i="1"/>
  <c r="N28" i="1"/>
  <c r="N29" i="1"/>
  <c r="N30" i="1"/>
  <c r="N31" i="1"/>
  <c r="K27" i="1"/>
  <c r="K28" i="1"/>
  <c r="K29" i="1"/>
  <c r="K30" i="1"/>
  <c r="K31" i="1"/>
  <c r="N17" i="1"/>
  <c r="O17" i="1"/>
  <c r="N18" i="1"/>
  <c r="O18" i="1"/>
  <c r="N19" i="1"/>
  <c r="O19" i="1"/>
  <c r="O16" i="1"/>
  <c r="G26" i="1"/>
  <c r="F27" i="1"/>
  <c r="F28" i="1"/>
  <c r="F29" i="1"/>
  <c r="F30" i="1"/>
  <c r="F31" i="1"/>
  <c r="C27" i="1"/>
  <c r="C28" i="1"/>
  <c r="C29" i="1"/>
  <c r="C30" i="1"/>
  <c r="C31" i="1"/>
  <c r="G17" i="1"/>
  <c r="G18" i="1"/>
  <c r="G19" i="1"/>
  <c r="G16" i="1"/>
  <c r="U17" i="2"/>
  <c r="AE17" i="2" s="1"/>
  <c r="U18" i="2"/>
  <c r="AE18" i="2" s="1"/>
  <c r="T23" i="2"/>
  <c r="AD23" i="2" s="1"/>
  <c r="R23" i="2"/>
  <c r="AB23" i="2" s="1"/>
  <c r="O13" i="2"/>
  <c r="O14" i="2"/>
  <c r="O15" i="2"/>
  <c r="O16" i="2"/>
  <c r="O17" i="2"/>
  <c r="O18" i="2"/>
  <c r="N23" i="2"/>
  <c r="L23" i="2"/>
  <c r="U13" i="2"/>
  <c r="AE13" i="2" s="1"/>
  <c r="U14" i="2"/>
  <c r="AE14" i="2" s="1"/>
  <c r="U15" i="2"/>
  <c r="AE15" i="2" s="1"/>
  <c r="U16" i="2"/>
  <c r="AE16" i="2" s="1"/>
  <c r="B4" i="6"/>
  <c r="C4" i="6"/>
  <c r="C47" i="6"/>
  <c r="C30" i="6"/>
  <c r="C21" i="6"/>
  <c r="B47" i="6"/>
  <c r="B30" i="6"/>
  <c r="B21" i="6"/>
  <c r="J14" i="3"/>
  <c r="J13" i="3"/>
  <c r="J8" i="3"/>
  <c r="K26" i="1"/>
  <c r="C26" i="1"/>
  <c r="F26" i="1"/>
  <c r="L6" i="1"/>
  <c r="L7" i="1"/>
  <c r="L8" i="1"/>
  <c r="L9" i="1"/>
  <c r="K6" i="1"/>
  <c r="K7" i="1"/>
  <c r="K8" i="1"/>
  <c r="K9" i="1"/>
  <c r="N6" i="1"/>
  <c r="N7" i="1"/>
  <c r="N8" i="1"/>
  <c r="N9" i="1"/>
  <c r="O6" i="1"/>
  <c r="O7" i="1"/>
  <c r="O8" i="1"/>
  <c r="O9" i="1"/>
  <c r="C6" i="1"/>
  <c r="C7" i="1"/>
  <c r="C8" i="1"/>
  <c r="C9" i="1"/>
  <c r="D6" i="1"/>
  <c r="D7" i="1"/>
  <c r="D8" i="1"/>
  <c r="D9" i="1"/>
  <c r="F6" i="1"/>
  <c r="F7" i="1"/>
  <c r="F8" i="1"/>
  <c r="F9" i="1"/>
  <c r="G6" i="1"/>
  <c r="G7" i="1"/>
  <c r="G8" i="1"/>
  <c r="G9" i="1"/>
  <c r="O9" i="2"/>
  <c r="O10" i="2"/>
  <c r="O11" i="2"/>
  <c r="O12" i="2"/>
  <c r="C6" i="5"/>
  <c r="F16" i="5"/>
  <c r="F17" i="5"/>
  <c r="F18" i="5"/>
  <c r="F19" i="5"/>
  <c r="D16" i="5"/>
  <c r="D17" i="5"/>
  <c r="D18" i="5"/>
  <c r="D19" i="5"/>
  <c r="C16" i="5"/>
  <c r="C17" i="5"/>
  <c r="C18" i="5"/>
  <c r="C19" i="5"/>
  <c r="F6" i="5"/>
  <c r="F7" i="5"/>
  <c r="F8" i="5"/>
  <c r="F9" i="5"/>
  <c r="G6" i="5"/>
  <c r="G7" i="5"/>
  <c r="G8" i="5"/>
  <c r="G9" i="5"/>
  <c r="D6" i="5"/>
  <c r="D7" i="5"/>
  <c r="D8" i="5"/>
  <c r="D9" i="5"/>
  <c r="C7" i="5"/>
  <c r="C8" i="5"/>
  <c r="C9" i="5"/>
  <c r="F17" i="1"/>
  <c r="F18" i="1"/>
  <c r="F19" i="1"/>
  <c r="F16" i="1"/>
  <c r="D17" i="1"/>
  <c r="D18" i="1"/>
  <c r="D19" i="1"/>
  <c r="D16" i="1"/>
  <c r="C17" i="1"/>
  <c r="C18" i="1"/>
  <c r="C19" i="1"/>
  <c r="C16" i="1"/>
  <c r="U10" i="2"/>
  <c r="AE10" i="2" s="1"/>
  <c r="U11" i="2"/>
  <c r="AE11" i="2" s="1"/>
  <c r="U12" i="2"/>
  <c r="AE12" i="2" s="1"/>
  <c r="U9" i="2"/>
  <c r="AE9" i="2" s="1"/>
  <c r="T10" i="2"/>
  <c r="AD10" i="2" s="1"/>
  <c r="T11" i="2"/>
  <c r="AD11" i="2" s="1"/>
  <c r="T12" i="2"/>
  <c r="AD12" i="2" s="1"/>
  <c r="T13" i="2"/>
  <c r="AD13" i="2" s="1"/>
  <c r="T14" i="2"/>
  <c r="AD14" i="2" s="1"/>
  <c r="T15" i="2"/>
  <c r="AD15" i="2" s="1"/>
  <c r="T16" i="2"/>
  <c r="AD16" i="2" s="1"/>
  <c r="T17" i="2"/>
  <c r="AD17" i="2" s="1"/>
  <c r="T18" i="2"/>
  <c r="AD18" i="2" s="1"/>
  <c r="T19" i="2"/>
  <c r="AD19" i="2" s="1"/>
  <c r="T20" i="2"/>
  <c r="AD20" i="2" s="1"/>
  <c r="T21" i="2"/>
  <c r="AD21" i="2" s="1"/>
  <c r="T22" i="2"/>
  <c r="AD22" i="2" s="1"/>
  <c r="T9" i="2"/>
  <c r="AD9" i="2" s="1"/>
  <c r="S10" i="2"/>
  <c r="AC10" i="2" s="1"/>
  <c r="S11" i="2"/>
  <c r="AC11" i="2" s="1"/>
  <c r="S12" i="2"/>
  <c r="AC12" i="2" s="1"/>
  <c r="S13" i="2"/>
  <c r="AC13" i="2" s="1"/>
  <c r="S14" i="2"/>
  <c r="AC14" i="2" s="1"/>
  <c r="S15" i="2"/>
  <c r="AC15" i="2" s="1"/>
  <c r="S16" i="2"/>
  <c r="AC16" i="2" s="1"/>
  <c r="S9" i="2"/>
  <c r="R10" i="2"/>
  <c r="AB10" i="2" s="1"/>
  <c r="R11" i="2"/>
  <c r="AB11" i="2" s="1"/>
  <c r="R12" i="2"/>
  <c r="AB12" i="2" s="1"/>
  <c r="R13" i="2"/>
  <c r="AB13" i="2" s="1"/>
  <c r="R14" i="2"/>
  <c r="AB14" i="2" s="1"/>
  <c r="R15" i="2"/>
  <c r="AB15" i="2" s="1"/>
  <c r="R16" i="2"/>
  <c r="AB16" i="2" s="1"/>
  <c r="R17" i="2"/>
  <c r="AB17" i="2" s="1"/>
  <c r="R18" i="2"/>
  <c r="AB18" i="2" s="1"/>
  <c r="R19" i="2"/>
  <c r="AB19" i="2" s="1"/>
  <c r="R20" i="2"/>
  <c r="AB20" i="2" s="1"/>
  <c r="R21" i="2"/>
  <c r="AB21" i="2" s="1"/>
  <c r="R22" i="2"/>
  <c r="AB22" i="2" s="1"/>
  <c r="R9" i="2"/>
  <c r="AB9" i="2" s="1"/>
  <c r="M9" i="2"/>
  <c r="N9" i="2"/>
  <c r="L10" i="2"/>
  <c r="M10" i="2"/>
  <c r="N10" i="2"/>
  <c r="L11" i="2"/>
  <c r="M11" i="2"/>
  <c r="N11" i="2"/>
  <c r="L12" i="2"/>
  <c r="M12" i="2"/>
  <c r="N12" i="2"/>
  <c r="L13" i="2"/>
  <c r="M13" i="2"/>
  <c r="N13" i="2"/>
  <c r="L14" i="2"/>
  <c r="M14" i="2"/>
  <c r="N14" i="2"/>
  <c r="L15" i="2"/>
  <c r="M15" i="2"/>
  <c r="N15" i="2"/>
  <c r="L16" i="2"/>
  <c r="M16" i="2"/>
  <c r="N16" i="2"/>
  <c r="L17" i="2"/>
  <c r="N17" i="2"/>
  <c r="L18" i="2"/>
  <c r="N18" i="2"/>
  <c r="L19" i="2"/>
  <c r="N19" i="2"/>
  <c r="L20" i="2"/>
  <c r="N20" i="2"/>
  <c r="L21" i="2"/>
  <c r="N21" i="2"/>
  <c r="L22" i="2"/>
  <c r="N22" i="2"/>
  <c r="N17" i="5"/>
  <c r="N18" i="5"/>
  <c r="N19" i="5"/>
  <c r="N16" i="5"/>
  <c r="L17" i="5"/>
  <c r="L18" i="5"/>
  <c r="L19" i="5"/>
  <c r="L16" i="5"/>
  <c r="K17" i="5"/>
  <c r="K18" i="5"/>
  <c r="K19" i="5"/>
  <c r="K16" i="5"/>
  <c r="O7" i="5"/>
  <c r="O8" i="5"/>
  <c r="O9" i="5"/>
  <c r="O6" i="5"/>
  <c r="N7" i="5"/>
  <c r="N8" i="5"/>
  <c r="N9" i="5"/>
  <c r="N6" i="5"/>
  <c r="L7" i="5"/>
  <c r="L8" i="5"/>
  <c r="L9" i="5"/>
  <c r="L6" i="5"/>
  <c r="K7" i="5"/>
  <c r="K8" i="5"/>
  <c r="K9" i="5"/>
  <c r="K6" i="5"/>
  <c r="AC9" i="2"/>
  <c r="N26" i="1"/>
  <c r="N16" i="1"/>
  <c r="L17" i="1"/>
  <c r="L18" i="1"/>
  <c r="L19" i="1"/>
  <c r="L16" i="1"/>
  <c r="K17" i="1"/>
  <c r="K18" i="1"/>
  <c r="K19" i="1"/>
  <c r="K16" i="1"/>
  <c r="L9" i="2"/>
  <c r="N32" i="1" l="1"/>
  <c r="K32" i="1"/>
  <c r="F32" i="1"/>
  <c r="F24" i="5"/>
  <c r="C32" i="1"/>
  <c r="C24" i="5"/>
  <c r="N24" i="5"/>
  <c r="Q32" i="5"/>
  <c r="S32" i="5" s="1"/>
  <c r="K24" i="5"/>
  <c r="D43" i="6"/>
  <c r="N14" i="5"/>
  <c r="D21" i="6"/>
  <c r="D7" i="6"/>
  <c r="F24" i="1"/>
  <c r="D52" i="6"/>
  <c r="K14" i="5"/>
  <c r="D36" i="6"/>
  <c r="D33" i="6"/>
  <c r="D23" i="6"/>
  <c r="D51" i="6"/>
  <c r="D13" i="6"/>
  <c r="D22" i="6"/>
  <c r="D30" i="6"/>
  <c r="D48" i="6"/>
  <c r="D11" i="6"/>
  <c r="D41" i="6"/>
  <c r="D54" i="6"/>
  <c r="D53" i="6"/>
  <c r="N24" i="1"/>
  <c r="D49" i="6"/>
  <c r="D28" i="6"/>
  <c r="D26" i="6"/>
  <c r="D16" i="6"/>
  <c r="D6" i="6"/>
  <c r="J15" i="3"/>
  <c r="D10" i="6"/>
  <c r="D42" i="6"/>
  <c r="D39" i="6"/>
  <c r="D4" i="6"/>
  <c r="D38" i="6"/>
  <c r="D5" i="6"/>
  <c r="D37" i="6"/>
  <c r="D15" i="6"/>
  <c r="D24" i="6"/>
  <c r="D31" i="6"/>
  <c r="D14" i="6"/>
  <c r="D47" i="6"/>
  <c r="D50" i="6"/>
  <c r="D12" i="6"/>
  <c r="D35" i="6"/>
  <c r="D9" i="6"/>
  <c r="D8" i="6"/>
  <c r="D40" i="6"/>
  <c r="D25" i="6"/>
  <c r="D32" i="6"/>
  <c r="D17" i="6"/>
  <c r="D27" i="6"/>
  <c r="D34" i="6"/>
  <c r="F14" i="5"/>
  <c r="K24" i="1"/>
  <c r="N14" i="1"/>
  <c r="K14" i="1"/>
  <c r="F14" i="1"/>
  <c r="C24" i="1"/>
  <c r="C14" i="5"/>
  <c r="C14" i="1"/>
  <c r="I24" i="5" l="1"/>
  <c r="Q14" i="5"/>
  <c r="Q24" i="5"/>
  <c r="Q24" i="1"/>
  <c r="Q14" i="1"/>
  <c r="I14" i="5"/>
  <c r="I24" i="1"/>
  <c r="Q32" i="1"/>
  <c r="I14" i="1"/>
  <c r="I32" i="1"/>
  <c r="S24" i="5" l="1"/>
  <c r="S14" i="5"/>
  <c r="S24" i="1"/>
  <c r="S14" i="1"/>
  <c r="S32" i="1"/>
</calcChain>
</file>

<file path=xl/sharedStrings.xml><?xml version="1.0" encoding="utf-8"?>
<sst xmlns="http://schemas.openxmlformats.org/spreadsheetml/2006/main" count="224" uniqueCount="99">
  <si>
    <t>B</t>
  </si>
  <si>
    <t>C</t>
  </si>
  <si>
    <t>total length*</t>
  </si>
  <si>
    <t>A</t>
  </si>
  <si>
    <t>A'</t>
  </si>
  <si>
    <t>Total speed range</t>
  </si>
  <si>
    <t>Group1</t>
  </si>
  <si>
    <t>Group2</t>
  </si>
  <si>
    <t>Group3</t>
  </si>
  <si>
    <t xml:space="preserve">    Average</t>
  </si>
  <si>
    <r>
      <t xml:space="preserve">Diff </t>
    </r>
    <r>
      <rPr>
        <sz val="10"/>
        <color indexed="8"/>
        <rFont val="VNI-Times"/>
      </rPr>
      <t>Nominal</t>
    </r>
  </si>
  <si>
    <t>MANUAL</t>
  </si>
  <si>
    <t>Diff Result</t>
  </si>
  <si>
    <r>
      <t xml:space="preserve">Diff </t>
    </r>
    <r>
      <rPr>
        <sz val="10"/>
        <color theme="1"/>
        <rFont val="Calibri"/>
        <family val="2"/>
        <scheme val="minor"/>
      </rPr>
      <t>Result</t>
    </r>
  </si>
  <si>
    <t>Rule check</t>
  </si>
  <si>
    <t>Rule:</t>
  </si>
  <si>
    <t>should be</t>
  </si>
  <si>
    <t>less than</t>
  </si>
  <si>
    <t>20mm (faster)</t>
  </si>
  <si>
    <t>(no limit for slower)</t>
  </si>
  <si>
    <t>MEASURES</t>
  </si>
  <si>
    <t>Rule Check</t>
  </si>
  <si>
    <t>(any diff must be less than 50mm, except if only one side)</t>
  </si>
  <si>
    <t>Rule: Fail check if more than 5mm away (faster).</t>
  </si>
  <si>
    <t>LEFT</t>
  </si>
  <si>
    <t>fail check if both sides of same group exceed 20mm</t>
  </si>
  <si>
    <t>RIGHT</t>
  </si>
  <si>
    <t>D</t>
  </si>
  <si>
    <t>Date :</t>
  </si>
  <si>
    <t>Δtrim (A-B)</t>
  </si>
  <si>
    <t>Δaccel (B-A)</t>
  </si>
  <si>
    <t>Position 1 (neutral)</t>
  </si>
  <si>
    <t>Δ Total (A-A')</t>
  </si>
  <si>
    <t>Position 2 (accelerated)</t>
  </si>
  <si>
    <t>Manual</t>
  </si>
  <si>
    <t>Measured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</si>
  <si>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</si>
  <si>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</si>
  <si>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</si>
  <si>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</si>
  <si>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</si>
  <si>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</si>
  <si>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</si>
  <si>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</si>
  <si>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</si>
  <si>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</si>
  <si>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</si>
  <si>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</si>
  <si>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</si>
  <si>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</si>
  <si>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b1</t>
  </si>
  <si>
    <t>b2</t>
  </si>
  <si>
    <t>b3</t>
  </si>
  <si>
    <t>b4</t>
  </si>
  <si>
    <t>b5</t>
  </si>
  <si>
    <t>b6</t>
  </si>
  <si>
    <t>b7</t>
  </si>
  <si>
    <t>b8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</si>
  <si>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</si>
  <si>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</si>
  <si>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</si>
  <si>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</si>
  <si>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</si>
  <si>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</si>
  <si>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</si>
  <si>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</si>
  <si>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</si>
  <si>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</si>
  <si>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</si>
  <si>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</si>
  <si>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</si>
  <si>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</si>
  <si>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d1</t>
  </si>
  <si>
    <t>d2</t>
  </si>
  <si>
    <t>d3</t>
  </si>
  <si>
    <t>d4</t>
  </si>
  <si>
    <t>Left</t>
  </si>
  <si>
    <t xml:space="preserve">Right </t>
  </si>
  <si>
    <t>Triming check :</t>
  </si>
  <si>
    <t>Symetrie check :</t>
  </si>
  <si>
    <t>Δ Left/Right</t>
  </si>
  <si>
    <t>a15</t>
  </si>
  <si>
    <t>c15</t>
  </si>
  <si>
    <t>d5</t>
  </si>
  <si>
    <t>d6</t>
  </si>
  <si>
    <t>d7</t>
  </si>
  <si>
    <t>d8</t>
  </si>
  <si>
    <t>Stab</t>
  </si>
  <si>
    <t>a16</t>
  </si>
  <si>
    <t>c16</t>
  </si>
  <si>
    <t>d9</t>
  </si>
  <si>
    <t>d10</t>
  </si>
  <si>
    <t>Lenghts with IKS (not carabiners)</t>
  </si>
  <si>
    <t>Klimber 3 P</t>
  </si>
  <si>
    <t>Group 3</t>
  </si>
  <si>
    <t>Group 2</t>
  </si>
  <si>
    <t>Group 1</t>
  </si>
  <si>
    <t>Wing center</t>
  </si>
  <si>
    <t>Diff Nominal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</si>
</sst>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4"/>
      <color indexed="8"/>
      <name val="VNI-Times"/>
    </font>
    <font>
      <sz val="14"/>
      <name val="VNI-Times"/>
    </font>
    <font>
      <sz val="8"/>
      <name val="Arial"/>
      <family val="2"/>
    </font>
    <font>
      <sz val="8"/>
      <color indexed="8"/>
      <name val="VNI-Times"/>
    </font>
    <font>
      <b/>
      <sz val="10"/>
      <color rgb="FF000000"/>
      <name val="Arial"/>
      <family val="2"/>
    </font>
    <font>
      <b/>
      <sz val="12"/>
      <color rgb="FFFF0000"/>
      <name val="Arial"/>
      <family val="2"/>
    </font>
    <font>
      <sz val="11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Arial"/>
      <family val="2"/>
    </font>
    <font>
      <b/>
      <sz val="16"/>
      <name val="VNI-Times"/>
    </font>
    <font>
      <sz val="10"/>
      <color indexed="8"/>
      <name val="VNI-Times"/>
    </font>
    <font>
      <b/>
      <sz val="16"/>
      <name val="Arial"/>
      <family val="2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20"/>
      <name val="Arial"/>
      <family val="2"/>
    </font>
    <font>
      <b/>
      <sz val="11"/>
      <name val="Arial"/>
      <family val="2"/>
    </font>
    <font>
      <sz val="18"/>
      <color theme="1"/>
      <name val="Dodger"/>
    </font>
    <font>
      <sz val="24"/>
      <color theme="1"/>
      <name val="Arial"/>
      <family val="2"/>
    </font>
    <font>
      <sz val="18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  <charset val="1"/>
    </font>
    <font>
      <b/>
      <sz val="24"/>
      <color theme="1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24"/>
      <name val="Arial"/>
      <family val="2"/>
    </font>
    <font>
      <sz val="16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1919"/>
        <bgColor indexed="64"/>
      </patternFill>
    </fill>
    <fill>
      <patternFill patternType="solid">
        <fgColor rgb="FFFFFF4F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1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0" fontId="24" fillId="0" borderId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4" fillId="0" borderId="0"/>
  </cellStyleXfs>
  <cellXfs count="203">
    <xf numFmtId="0" fontId="0" fillId="0" borderId="0" xfId="0"/>
    <xf numFmtId="1" fontId="19" fillId="0" borderId="14" xfId="0" applyNumberFormat="1" applyFont="1" applyBorder="1" applyAlignment="1">
      <alignment horizontal="center"/>
    </xf>
    <xf numFmtId="0" fontId="26" fillId="0" borderId="0" xfId="0" applyFont="1"/>
    <xf numFmtId="0" fontId="21" fillId="0" borderId="0" xfId="0" applyFont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wrapText="1"/>
    </xf>
    <xf numFmtId="0" fontId="18" fillId="0" borderId="0" xfId="0" applyFont="1" applyAlignment="1">
      <alignment horizontal="center" wrapText="1"/>
    </xf>
    <xf numFmtId="1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5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49" fontId="18" fillId="0" borderId="0" xfId="0" applyNumberFormat="1" applyFont="1" applyAlignment="1">
      <alignment horizontal="center"/>
    </xf>
    <xf numFmtId="0" fontId="0" fillId="0" borderId="19" xfId="0" applyBorder="1"/>
    <xf numFmtId="0" fontId="0" fillId="0" borderId="14" xfId="0" applyBorder="1"/>
    <xf numFmtId="0" fontId="19" fillId="0" borderId="14" xfId="0" applyFont="1" applyBorder="1" applyAlignment="1">
      <alignment wrapText="1"/>
    </xf>
    <xf numFmtId="0" fontId="18" fillId="0" borderId="14" xfId="0" applyFont="1" applyBorder="1" applyAlignment="1">
      <alignment horizontal="center" wrapText="1"/>
    </xf>
    <xf numFmtId="0" fontId="28" fillId="0" borderId="14" xfId="0" applyFont="1" applyBorder="1"/>
    <xf numFmtId="0" fontId="19" fillId="0" borderId="14" xfId="0" applyFont="1" applyBorder="1" applyAlignment="1">
      <alignment horizontal="center"/>
    </xf>
    <xf numFmtId="0" fontId="19" fillId="0" borderId="14" xfId="0" applyFont="1" applyBorder="1"/>
    <xf numFmtId="0" fontId="0" fillId="0" borderId="20" xfId="0" applyBorder="1"/>
    <xf numFmtId="0" fontId="19" fillId="0" borderId="21" xfId="0" applyFont="1" applyBorder="1" applyAlignment="1">
      <alignment horizontal="center" wrapText="1"/>
    </xf>
    <xf numFmtId="1" fontId="19" fillId="0" borderId="20" xfId="0" applyNumberFormat="1" applyFont="1" applyBorder="1" applyAlignment="1">
      <alignment horizontal="center"/>
    </xf>
    <xf numFmtId="0" fontId="0" fillId="0" borderId="22" xfId="0" applyBorder="1"/>
    <xf numFmtId="1" fontId="19" fillId="0" borderId="22" xfId="0" applyNumberFormat="1" applyFont="1" applyBorder="1" applyAlignment="1">
      <alignment horizontal="center"/>
    </xf>
    <xf numFmtId="0" fontId="19" fillId="0" borderId="23" xfId="0" applyFont="1" applyBorder="1" applyAlignment="1">
      <alignment horizontal="center" wrapText="1"/>
    </xf>
    <xf numFmtId="0" fontId="0" fillId="0" borderId="23" xfId="0" applyBorder="1"/>
    <xf numFmtId="0" fontId="21" fillId="0" borderId="20" xfId="0" applyFont="1" applyBorder="1" applyAlignment="1">
      <alignment horizontal="center"/>
    </xf>
    <xf numFmtId="0" fontId="0" fillId="0" borderId="27" xfId="0" applyBorder="1"/>
    <xf numFmtId="0" fontId="19" fillId="0" borderId="27" xfId="0" applyFont="1" applyBorder="1" applyAlignment="1">
      <alignment horizontal="center"/>
    </xf>
    <xf numFmtId="0" fontId="19" fillId="0" borderId="27" xfId="0" applyFont="1" applyBorder="1"/>
    <xf numFmtId="0" fontId="19" fillId="0" borderId="19" xfId="0" applyFont="1" applyBorder="1"/>
    <xf numFmtId="0" fontId="19" fillId="0" borderId="19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21" fillId="0" borderId="30" xfId="0" applyFont="1" applyBorder="1" applyAlignment="1">
      <alignment horizontal="center"/>
    </xf>
    <xf numFmtId="0" fontId="0" fillId="0" borderId="30" xfId="0" applyBorder="1"/>
    <xf numFmtId="0" fontId="0" fillId="0" borderId="11" xfId="0" applyBorder="1"/>
    <xf numFmtId="0" fontId="20" fillId="0" borderId="31" xfId="0" applyFont="1" applyBorder="1" applyAlignment="1">
      <alignment horizontal="center"/>
    </xf>
    <xf numFmtId="0" fontId="19" fillId="0" borderId="11" xfId="0" applyFont="1" applyBorder="1"/>
    <xf numFmtId="0" fontId="19" fillId="0" borderId="32" xfId="0" applyFont="1" applyBorder="1"/>
    <xf numFmtId="0" fontId="23" fillId="0" borderId="11" xfId="0" applyFont="1" applyBorder="1"/>
    <xf numFmtId="0" fontId="22" fillId="0" borderId="11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25" fillId="0" borderId="27" xfId="0" applyFont="1" applyBorder="1" applyAlignment="1">
      <alignment horizontal="left"/>
    </xf>
    <xf numFmtId="0" fontId="23" fillId="0" borderId="32" xfId="0" applyFont="1" applyBorder="1"/>
    <xf numFmtId="0" fontId="25" fillId="0" borderId="19" xfId="0" applyFont="1" applyBorder="1" applyAlignment="1">
      <alignment horizontal="left"/>
    </xf>
    <xf numFmtId="0" fontId="0" fillId="33" borderId="22" xfId="0" applyFill="1" applyBorder="1"/>
    <xf numFmtId="1" fontId="31" fillId="34" borderId="31" xfId="0" applyNumberFormat="1" applyFont="1" applyFill="1" applyBorder="1" applyAlignment="1">
      <alignment horizontal="center"/>
    </xf>
    <xf numFmtId="0" fontId="0" fillId="34" borderId="11" xfId="0" applyFill="1" applyBorder="1"/>
    <xf numFmtId="0" fontId="18" fillId="34" borderId="16" xfId="0" applyFont="1" applyFill="1" applyBorder="1"/>
    <xf numFmtId="0" fontId="20" fillId="34" borderId="24" xfId="0" applyFont="1" applyFill="1" applyBorder="1" applyAlignment="1">
      <alignment horizontal="center"/>
    </xf>
    <xf numFmtId="0" fontId="0" fillId="33" borderId="20" xfId="0" applyFill="1" applyBorder="1"/>
    <xf numFmtId="0" fontId="19" fillId="33" borderId="24" xfId="0" applyFont="1" applyFill="1" applyBorder="1" applyAlignment="1">
      <alignment horizontal="center" wrapText="1"/>
    </xf>
    <xf numFmtId="0" fontId="19" fillId="33" borderId="26" xfId="0" applyFont="1" applyFill="1" applyBorder="1" applyAlignment="1">
      <alignment horizontal="center" wrapText="1"/>
    </xf>
    <xf numFmtId="0" fontId="28" fillId="33" borderId="14" xfId="0" applyFont="1" applyFill="1" applyBorder="1"/>
    <xf numFmtId="0" fontId="19" fillId="33" borderId="14" xfId="0" applyFont="1" applyFill="1" applyBorder="1" applyAlignment="1">
      <alignment horizontal="center"/>
    </xf>
    <xf numFmtId="0" fontId="0" fillId="37" borderId="20" xfId="0" applyFill="1" applyBorder="1"/>
    <xf numFmtId="0" fontId="0" fillId="37" borderId="22" xfId="0" applyFill="1" applyBorder="1"/>
    <xf numFmtId="0" fontId="19" fillId="37" borderId="24" xfId="0" applyFont="1" applyFill="1" applyBorder="1" applyAlignment="1">
      <alignment horizontal="center" wrapText="1"/>
    </xf>
    <xf numFmtId="0" fontId="19" fillId="37" borderId="26" xfId="0" applyFont="1" applyFill="1" applyBorder="1" applyAlignment="1">
      <alignment horizontal="center" wrapText="1"/>
    </xf>
    <xf numFmtId="0" fontId="21" fillId="37" borderId="24" xfId="0" applyFont="1" applyFill="1" applyBorder="1" applyAlignment="1">
      <alignment horizontal="center"/>
    </xf>
    <xf numFmtId="0" fontId="21" fillId="37" borderId="10" xfId="0" applyFont="1" applyFill="1" applyBorder="1" applyAlignment="1">
      <alignment horizontal="center"/>
    </xf>
    <xf numFmtId="1" fontId="31" fillId="36" borderId="31" xfId="0" applyNumberFormat="1" applyFont="1" applyFill="1" applyBorder="1" applyAlignment="1">
      <alignment horizontal="center"/>
    </xf>
    <xf numFmtId="1" fontId="19" fillId="0" borderId="11" xfId="0" applyNumberFormat="1" applyFont="1" applyBorder="1"/>
    <xf numFmtId="0" fontId="19" fillId="0" borderId="24" xfId="0" applyFont="1" applyBorder="1"/>
    <xf numFmtId="0" fontId="0" fillId="0" borderId="28" xfId="0" applyBorder="1"/>
    <xf numFmtId="0" fontId="21" fillId="0" borderId="26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22" fillId="0" borderId="11" xfId="0" applyFont="1" applyBorder="1"/>
    <xf numFmtId="0" fontId="23" fillId="0" borderId="24" xfId="0" applyFont="1" applyBorder="1"/>
    <xf numFmtId="0" fontId="0" fillId="0" borderId="31" xfId="0" applyBorder="1"/>
    <xf numFmtId="0" fontId="0" fillId="0" borderId="24" xfId="0" applyBorder="1"/>
    <xf numFmtId="0" fontId="0" fillId="0" borderId="32" xfId="0" applyBorder="1"/>
    <xf numFmtId="0" fontId="0" fillId="36" borderId="11" xfId="0" applyFill="1" applyBorder="1"/>
    <xf numFmtId="0" fontId="18" fillId="36" borderId="16" xfId="0" applyFont="1" applyFill="1" applyBorder="1"/>
    <xf numFmtId="0" fontId="20" fillId="36" borderId="24" xfId="0" applyFont="1" applyFill="1" applyBorder="1" applyAlignment="1">
      <alignment horizontal="center"/>
    </xf>
    <xf numFmtId="0" fontId="22" fillId="0" borderId="0" xfId="0" applyFont="1"/>
    <xf numFmtId="0" fontId="21" fillId="37" borderId="33" xfId="0" applyFont="1" applyFill="1" applyBorder="1" applyAlignment="1">
      <alignment horizontal="center"/>
    </xf>
    <xf numFmtId="0" fontId="34" fillId="0" borderId="11" xfId="0" applyFont="1" applyBorder="1"/>
    <xf numFmtId="0" fontId="0" fillId="0" borderId="0" xfId="0" applyAlignment="1">
      <alignment vertical="center"/>
    </xf>
    <xf numFmtId="0" fontId="32" fillId="37" borderId="10" xfId="0" applyFont="1" applyFill="1" applyBorder="1"/>
    <xf numFmtId="0" fontId="0" fillId="0" borderId="0" xfId="0" applyAlignment="1">
      <alignment horizontal="center"/>
    </xf>
    <xf numFmtId="0" fontId="0" fillId="0" borderId="35" xfId="0" applyBorder="1"/>
    <xf numFmtId="0" fontId="21" fillId="0" borderId="21" xfId="0" applyFont="1" applyBorder="1" applyAlignment="1">
      <alignment horizontal="center"/>
    </xf>
    <xf numFmtId="0" fontId="19" fillId="0" borderId="25" xfId="0" applyFont="1" applyBorder="1" applyAlignment="1">
      <alignment horizontal="center" wrapText="1"/>
    </xf>
    <xf numFmtId="0" fontId="19" fillId="0" borderId="37" xfId="0" applyFont="1" applyBorder="1" applyAlignment="1">
      <alignment horizontal="center" wrapText="1"/>
    </xf>
    <xf numFmtId="0" fontId="0" fillId="0" borderId="38" xfId="0" applyBorder="1"/>
    <xf numFmtId="0" fontId="0" fillId="0" borderId="37" xfId="0" applyBorder="1"/>
    <xf numFmtId="0" fontId="19" fillId="34" borderId="1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8" fillId="33" borderId="10" xfId="0" applyFont="1" applyFill="1" applyBorder="1" applyAlignment="1">
      <alignment horizontal="center" wrapText="1"/>
    </xf>
    <xf numFmtId="0" fontId="18" fillId="37" borderId="10" xfId="0" applyFont="1" applyFill="1" applyBorder="1" applyAlignment="1">
      <alignment horizontal="center" wrapText="1"/>
    </xf>
    <xf numFmtId="1" fontId="0" fillId="0" borderId="0" xfId="0" applyNumberFormat="1"/>
    <xf numFmtId="1" fontId="19" fillId="38" borderId="10" xfId="0" applyNumberFormat="1" applyFont="1" applyFill="1" applyBorder="1" applyAlignment="1">
      <alignment horizontal="center"/>
    </xf>
    <xf numFmtId="1" fontId="19" fillId="34" borderId="10" xfId="0" applyNumberFormat="1" applyFont="1" applyFill="1" applyBorder="1" applyAlignment="1">
      <alignment horizontal="center"/>
    </xf>
    <xf numFmtId="1" fontId="19" fillId="34" borderId="16" xfId="0" applyNumberFormat="1" applyFont="1" applyFill="1" applyBorder="1" applyAlignment="1">
      <alignment horizontal="center"/>
    </xf>
    <xf numFmtId="1" fontId="19" fillId="33" borderId="10" xfId="0" applyNumberFormat="1" applyFont="1" applyFill="1" applyBorder="1" applyAlignment="1">
      <alignment horizontal="center"/>
    </xf>
    <xf numFmtId="0" fontId="39" fillId="0" borderId="0" xfId="0" applyFont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16" fillId="0" borderId="0" xfId="0" applyFont="1"/>
    <xf numFmtId="0" fontId="16" fillId="41" borderId="0" xfId="0" applyFont="1" applyFill="1"/>
    <xf numFmtId="0" fontId="19" fillId="0" borderId="20" xfId="0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" fontId="19" fillId="42" borderId="10" xfId="0" applyNumberFormat="1" applyFont="1" applyFill="1" applyBorder="1" applyAlignment="1">
      <alignment horizontal="center"/>
    </xf>
    <xf numFmtId="0" fontId="19" fillId="0" borderId="42" xfId="0" applyFont="1" applyBorder="1" applyAlignment="1">
      <alignment horizontal="center"/>
    </xf>
    <xf numFmtId="1" fontId="0" fillId="0" borderId="42" xfId="0" applyNumberFormat="1" applyBorder="1"/>
    <xf numFmtId="0" fontId="0" fillId="0" borderId="42" xfId="0" applyBorder="1"/>
    <xf numFmtId="0" fontId="23" fillId="0" borderId="35" xfId="0" applyFont="1" applyBorder="1"/>
    <xf numFmtId="0" fontId="0" fillId="0" borderId="13" xfId="0" applyBorder="1"/>
    <xf numFmtId="0" fontId="0" fillId="0" borderId="15" xfId="0" applyBorder="1"/>
    <xf numFmtId="0" fontId="34" fillId="0" borderId="15" xfId="0" applyFont="1" applyBorder="1"/>
    <xf numFmtId="0" fontId="0" fillId="0" borderId="47" xfId="0" applyBorder="1"/>
    <xf numFmtId="0" fontId="0" fillId="0" borderId="40" xfId="0" applyBorder="1"/>
    <xf numFmtId="0" fontId="0" fillId="0" borderId="12" xfId="0" applyBorder="1"/>
    <xf numFmtId="0" fontId="28" fillId="0" borderId="18" xfId="0" applyFont="1" applyBorder="1"/>
    <xf numFmtId="0" fontId="19" fillId="0" borderId="34" xfId="0" applyFont="1" applyBorder="1" applyAlignment="1">
      <alignment horizontal="center"/>
    </xf>
    <xf numFmtId="0" fontId="0" fillId="0" borderId="41" xfId="0" applyBorder="1"/>
    <xf numFmtId="1" fontId="19" fillId="0" borderId="43" xfId="0" applyNumberFormat="1" applyFont="1" applyBorder="1" applyAlignment="1">
      <alignment horizontal="center"/>
    </xf>
    <xf numFmtId="0" fontId="0" fillId="0" borderId="49" xfId="0" applyBorder="1"/>
    <xf numFmtId="1" fontId="19" fillId="0" borderId="50" xfId="0" applyNumberFormat="1" applyFont="1" applyBorder="1" applyAlignment="1">
      <alignment horizontal="center"/>
    </xf>
    <xf numFmtId="0" fontId="40" fillId="42" borderId="0" xfId="0" applyFont="1" applyFill="1" applyAlignment="1">
      <alignment horizontal="left"/>
    </xf>
    <xf numFmtId="0" fontId="0" fillId="42" borderId="0" xfId="0" applyFill="1"/>
    <xf numFmtId="0" fontId="42" fillId="42" borderId="0" xfId="0" applyFont="1" applyFill="1" applyAlignment="1">
      <alignment horizontal="center" vertical="center"/>
    </xf>
    <xf numFmtId="0" fontId="46" fillId="0" borderId="0" xfId="0" applyFont="1"/>
    <xf numFmtId="0" fontId="47" fillId="33" borderId="24" xfId="0" applyFont="1" applyFill="1" applyBorder="1" applyAlignment="1">
      <alignment horizontal="center" wrapText="1"/>
    </xf>
    <xf numFmtId="0" fontId="47" fillId="37" borderId="24" xfId="0" applyFont="1" applyFill="1" applyBorder="1" applyAlignment="1">
      <alignment horizontal="center" wrapText="1"/>
    </xf>
    <xf numFmtId="0" fontId="16" fillId="43" borderId="0" xfId="0" applyFont="1" applyFill="1"/>
    <xf numFmtId="1" fontId="27" fillId="43" borderId="10" xfId="0" applyNumberFormat="1" applyFont="1" applyFill="1" applyBorder="1" applyAlignment="1">
      <alignment horizontal="center"/>
    </xf>
    <xf numFmtId="1" fontId="27" fillId="43" borderId="17" xfId="0" applyNumberFormat="1" applyFont="1" applyFill="1" applyBorder="1" applyAlignment="1">
      <alignment horizontal="center"/>
    </xf>
    <xf numFmtId="0" fontId="41" fillId="42" borderId="0" xfId="0" applyFont="1" applyFill="1" applyAlignment="1">
      <alignment vertical="center" wrapText="1"/>
    </xf>
    <xf numFmtId="0" fontId="19" fillId="44" borderId="24" xfId="0" applyFont="1" applyFill="1" applyBorder="1" applyAlignment="1">
      <alignment horizontal="center" wrapText="1"/>
    </xf>
    <xf numFmtId="0" fontId="47" fillId="44" borderId="24" xfId="0" applyFont="1" applyFill="1" applyBorder="1" applyAlignment="1">
      <alignment horizontal="center" wrapText="1"/>
    </xf>
    <xf numFmtId="1" fontId="31" fillId="44" borderId="13" xfId="0" applyNumberFormat="1" applyFont="1" applyFill="1" applyBorder="1" applyAlignment="1">
      <alignment horizontal="center"/>
    </xf>
    <xf numFmtId="0" fontId="0" fillId="44" borderId="40" xfId="0" applyFill="1" applyBorder="1" applyAlignment="1">
      <alignment horizontal="center"/>
    </xf>
    <xf numFmtId="0" fontId="0" fillId="44" borderId="15" xfId="0" applyFill="1" applyBorder="1"/>
    <xf numFmtId="0" fontId="48" fillId="0" borderId="0" xfId="0" applyFont="1" applyAlignment="1">
      <alignment wrapText="1"/>
    </xf>
    <xf numFmtId="0" fontId="49" fillId="0" borderId="0" xfId="0" applyFont="1" applyAlignment="1">
      <alignment horizontal="center" wrapText="1"/>
    </xf>
    <xf numFmtId="0" fontId="48" fillId="33" borderId="24" xfId="0" applyFont="1" applyFill="1" applyBorder="1" applyAlignment="1">
      <alignment horizontal="center" wrapText="1"/>
    </xf>
    <xf numFmtId="0" fontId="33" fillId="0" borderId="0" xfId="0" applyFont="1"/>
    <xf numFmtId="0" fontId="48" fillId="33" borderId="26" xfId="0" applyFont="1" applyFill="1" applyBorder="1" applyAlignment="1">
      <alignment horizontal="center" wrapText="1"/>
    </xf>
    <xf numFmtId="0" fontId="30" fillId="34" borderId="24" xfId="0" applyFont="1" applyFill="1" applyBorder="1" applyAlignment="1">
      <alignment horizontal="center"/>
    </xf>
    <xf numFmtId="1" fontId="48" fillId="0" borderId="0" xfId="0" applyNumberFormat="1" applyFont="1" applyAlignment="1">
      <alignment horizontal="center"/>
    </xf>
    <xf numFmtId="0" fontId="48" fillId="37" borderId="24" xfId="0" applyFont="1" applyFill="1" applyBorder="1" applyAlignment="1">
      <alignment horizontal="center" wrapText="1"/>
    </xf>
    <xf numFmtId="0" fontId="48" fillId="37" borderId="26" xfId="0" applyFont="1" applyFill="1" applyBorder="1" applyAlignment="1">
      <alignment horizontal="center" wrapText="1"/>
    </xf>
    <xf numFmtId="0" fontId="30" fillId="36" borderId="24" xfId="0" applyFont="1" applyFill="1" applyBorder="1" applyAlignment="1">
      <alignment horizontal="center"/>
    </xf>
    <xf numFmtId="0" fontId="33" fillId="44" borderId="15" xfId="0" applyFont="1" applyFill="1" applyBorder="1"/>
    <xf numFmtId="0" fontId="0" fillId="44" borderId="32" xfId="0" applyFill="1" applyBorder="1" applyAlignment="1">
      <alignment horizontal="center"/>
    </xf>
    <xf numFmtId="0" fontId="0" fillId="44" borderId="11" xfId="0" applyFill="1" applyBorder="1"/>
    <xf numFmtId="0" fontId="32" fillId="44" borderId="11" xfId="0" applyFont="1" applyFill="1" applyBorder="1"/>
    <xf numFmtId="1" fontId="31" fillId="44" borderId="31" xfId="0" applyNumberFormat="1" applyFont="1" applyFill="1" applyBorder="1" applyAlignment="1">
      <alignment horizontal="center"/>
    </xf>
    <xf numFmtId="0" fontId="50" fillId="0" borderId="0" xfId="0" applyFont="1"/>
    <xf numFmtId="0" fontId="41" fillId="0" borderId="10" xfId="0" applyFont="1" applyBorder="1" applyAlignment="1">
      <alignment horizontal="center"/>
    </xf>
    <xf numFmtId="0" fontId="51" fillId="40" borderId="17" xfId="0" applyFont="1" applyFill="1" applyBorder="1" applyAlignment="1">
      <alignment horizontal="center" vertical="center"/>
    </xf>
    <xf numFmtId="0" fontId="51" fillId="36" borderId="10" xfId="0" applyFont="1" applyFill="1" applyBorder="1" applyAlignment="1">
      <alignment horizontal="center"/>
    </xf>
    <xf numFmtId="1" fontId="19" fillId="0" borderId="10" xfId="0" applyNumberFormat="1" applyFont="1" applyBorder="1" applyAlignment="1">
      <alignment horizontal="center"/>
    </xf>
    <xf numFmtId="1" fontId="19" fillId="40" borderId="10" xfId="0" applyNumberFormat="1" applyFont="1" applyFill="1" applyBorder="1" applyAlignment="1">
      <alignment horizontal="center"/>
    </xf>
    <xf numFmtId="0" fontId="19" fillId="35" borderId="10" xfId="0" applyFont="1" applyFill="1" applyBorder="1" applyAlignment="1">
      <alignment horizontal="center"/>
    </xf>
    <xf numFmtId="0" fontId="19" fillId="40" borderId="10" xfId="0" applyFont="1" applyFill="1" applyBorder="1" applyAlignment="1">
      <alignment horizontal="center"/>
    </xf>
    <xf numFmtId="0" fontId="52" fillId="0" borderId="10" xfId="0" applyFont="1" applyBorder="1" applyAlignment="1">
      <alignment horizontal="center" wrapText="1"/>
    </xf>
    <xf numFmtId="1" fontId="52" fillId="0" borderId="10" xfId="0" applyNumberFormat="1" applyFont="1" applyBorder="1" applyAlignment="1">
      <alignment horizontal="center" vertical="center"/>
    </xf>
    <xf numFmtId="0" fontId="52" fillId="0" borderId="10" xfId="0" applyFont="1" applyBorder="1" applyAlignment="1">
      <alignment horizontal="center" vertical="center"/>
    </xf>
    <xf numFmtId="0" fontId="0" fillId="44" borderId="26" xfId="0" applyFill="1" applyBorder="1" applyAlignment="1">
      <alignment horizontal="center"/>
    </xf>
    <xf numFmtId="0" fontId="0" fillId="44" borderId="27" xfId="0" applyFill="1" applyBorder="1" applyAlignment="1">
      <alignment horizontal="center"/>
    </xf>
    <xf numFmtId="0" fontId="0" fillId="44" borderId="28" xfId="0" applyFill="1" applyBorder="1" applyAlignment="1">
      <alignment horizontal="center"/>
    </xf>
    <xf numFmtId="0" fontId="0" fillId="33" borderId="26" xfId="0" applyFill="1" applyBorder="1" applyAlignment="1">
      <alignment horizontal="center"/>
    </xf>
    <xf numFmtId="0" fontId="0" fillId="33" borderId="27" xfId="0" applyFill="1" applyBorder="1" applyAlignment="1">
      <alignment horizontal="center"/>
    </xf>
    <xf numFmtId="0" fontId="0" fillId="33" borderId="28" xfId="0" applyFill="1" applyBorder="1" applyAlignment="1">
      <alignment horizontal="center"/>
    </xf>
    <xf numFmtId="0" fontId="0" fillId="37" borderId="26" xfId="0" applyFill="1" applyBorder="1" applyAlignment="1">
      <alignment horizontal="center"/>
    </xf>
    <xf numFmtId="0" fontId="0" fillId="37" borderId="27" xfId="0" applyFill="1" applyBorder="1" applyAlignment="1">
      <alignment horizontal="center"/>
    </xf>
    <xf numFmtId="0" fontId="0" fillId="37" borderId="28" xfId="0" applyFill="1" applyBorder="1" applyAlignment="1">
      <alignment horizontal="center"/>
    </xf>
    <xf numFmtId="0" fontId="45" fillId="0" borderId="0" xfId="0" applyFont="1" applyAlignment="1">
      <alignment horizontal="center" vertical="center"/>
    </xf>
    <xf numFmtId="0" fontId="42" fillId="34" borderId="49" xfId="0" applyFont="1" applyFill="1" applyBorder="1" applyAlignment="1">
      <alignment horizontal="center" vertical="center"/>
    </xf>
    <xf numFmtId="0" fontId="42" fillId="34" borderId="0" xfId="0" applyFont="1" applyFill="1" applyAlignment="1">
      <alignment horizontal="center" vertical="center"/>
    </xf>
    <xf numFmtId="0" fontId="35" fillId="0" borderId="12" xfId="0" applyFont="1" applyBorder="1" applyAlignment="1">
      <alignment horizontal="center" vertical="center" textRotation="90"/>
    </xf>
    <xf numFmtId="0" fontId="35" fillId="0" borderId="15" xfId="0" applyFont="1" applyBorder="1" applyAlignment="1">
      <alignment horizontal="center" vertical="center" textRotation="90"/>
    </xf>
    <xf numFmtId="0" fontId="35" fillId="0" borderId="13" xfId="0" applyFont="1" applyBorder="1" applyAlignment="1">
      <alignment horizontal="center" vertical="center" textRotation="90"/>
    </xf>
    <xf numFmtId="1" fontId="29" fillId="34" borderId="21" xfId="0" applyNumberFormat="1" applyFont="1" applyFill="1" applyBorder="1" applyAlignment="1">
      <alignment horizontal="center"/>
    </xf>
    <xf numFmtId="1" fontId="29" fillId="34" borderId="23" xfId="0" applyNumberFormat="1" applyFont="1" applyFill="1" applyBorder="1" applyAlignment="1">
      <alignment horizontal="center"/>
    </xf>
    <xf numFmtId="1" fontId="29" fillId="34" borderId="39" xfId="0" applyNumberFormat="1" applyFont="1" applyFill="1" applyBorder="1" applyAlignment="1">
      <alignment horizontal="center"/>
    </xf>
    <xf numFmtId="1" fontId="29" fillId="34" borderId="36" xfId="0" applyNumberFormat="1" applyFont="1" applyFill="1" applyBorder="1" applyAlignment="1">
      <alignment horizontal="center"/>
    </xf>
    <xf numFmtId="0" fontId="0" fillId="34" borderId="18" xfId="0" applyFill="1" applyBorder="1" applyAlignment="1">
      <alignment horizontal="center"/>
    </xf>
    <xf numFmtId="0" fontId="0" fillId="34" borderId="19" xfId="0" applyFill="1" applyBorder="1" applyAlignment="1">
      <alignment horizontal="center"/>
    </xf>
    <xf numFmtId="0" fontId="0" fillId="34" borderId="34" xfId="0" applyFill="1" applyBorder="1" applyAlignment="1">
      <alignment horizontal="center"/>
    </xf>
    <xf numFmtId="0" fontId="0" fillId="36" borderId="18" xfId="0" applyFill="1" applyBorder="1" applyAlignment="1">
      <alignment horizontal="center"/>
    </xf>
    <xf numFmtId="0" fontId="0" fillId="36" borderId="19" xfId="0" applyFill="1" applyBorder="1" applyAlignment="1">
      <alignment horizontal="center"/>
    </xf>
    <xf numFmtId="0" fontId="0" fillId="36" borderId="34" xfId="0" applyFill="1" applyBorder="1" applyAlignment="1">
      <alignment horizontal="center"/>
    </xf>
    <xf numFmtId="1" fontId="29" fillId="36" borderId="21" xfId="0" applyNumberFormat="1" applyFont="1" applyFill="1" applyBorder="1" applyAlignment="1">
      <alignment horizontal="center"/>
    </xf>
    <xf numFmtId="1" fontId="29" fillId="36" borderId="23" xfId="0" applyNumberFormat="1" applyFont="1" applyFill="1" applyBorder="1" applyAlignment="1">
      <alignment horizontal="center"/>
    </xf>
    <xf numFmtId="0" fontId="27" fillId="0" borderId="12" xfId="0" applyFont="1" applyBorder="1" applyAlignment="1">
      <alignment horizontal="center" vertical="center" textRotation="90"/>
    </xf>
    <xf numFmtId="0" fontId="27" fillId="0" borderId="15" xfId="0" applyFont="1" applyBorder="1" applyAlignment="1">
      <alignment horizontal="center" vertical="center" textRotation="90"/>
    </xf>
    <xf numFmtId="1" fontId="29" fillId="34" borderId="48" xfId="0" applyNumberFormat="1" applyFont="1" applyFill="1" applyBorder="1" applyAlignment="1">
      <alignment horizontal="center"/>
    </xf>
    <xf numFmtId="1" fontId="29" fillId="34" borderId="46" xfId="0" applyNumberFormat="1" applyFont="1" applyFill="1" applyBorder="1" applyAlignment="1">
      <alignment horizontal="center"/>
    </xf>
    <xf numFmtId="1" fontId="29" fillId="34" borderId="44" xfId="0" applyNumberFormat="1" applyFont="1" applyFill="1" applyBorder="1" applyAlignment="1">
      <alignment horizontal="center"/>
    </xf>
    <xf numFmtId="1" fontId="29" fillId="34" borderId="45" xfId="0" applyNumberFormat="1" applyFont="1" applyFill="1" applyBorder="1" applyAlignment="1">
      <alignment horizontal="center"/>
    </xf>
    <xf numFmtId="1" fontId="29" fillId="36" borderId="44" xfId="0" applyNumberFormat="1" applyFont="1" applyFill="1" applyBorder="1" applyAlignment="1">
      <alignment horizontal="center"/>
    </xf>
    <xf numFmtId="1" fontId="29" fillId="36" borderId="45" xfId="0" applyNumberFormat="1" applyFont="1" applyFill="1" applyBorder="1" applyAlignment="1">
      <alignment horizontal="center"/>
    </xf>
    <xf numFmtId="0" fontId="38" fillId="39" borderId="17" xfId="0" applyFont="1" applyFill="1" applyBorder="1" applyAlignment="1">
      <alignment horizontal="center" vertical="center"/>
    </xf>
    <xf numFmtId="0" fontId="38" fillId="39" borderId="39" xfId="0" applyFont="1" applyFill="1" applyBorder="1" applyAlignment="1">
      <alignment horizontal="center" vertical="center"/>
    </xf>
    <xf numFmtId="1" fontId="38" fillId="39" borderId="17" xfId="0" applyNumberFormat="1" applyFont="1" applyFill="1" applyBorder="1" applyAlignment="1">
      <alignment horizontal="center"/>
    </xf>
    <xf numFmtId="1" fontId="38" fillId="39" borderId="39" xfId="0" applyNumberFormat="1" applyFont="1" applyFill="1" applyBorder="1" applyAlignment="1">
      <alignment horizontal="center"/>
    </xf>
  </cellXfs>
  <cellStyles count="111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Excel Built-in Normal" xfId="110" xr:uid="{AC4C122F-38AA-41E2-8CD5-92BF8A2BEC6D}"/>
    <cellStyle name="Header" xfId="42" xr:uid="{00000000-0005-0000-0000-00001D000000}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" xfId="74" builtinId="8" hidden="1"/>
    <cellStyle name="Hipervínculo" xfId="76" builtinId="8" hidden="1"/>
    <cellStyle name="Hipervínculo" xfId="78" builtinId="8" hidden="1"/>
    <cellStyle name="Hipervínculo" xfId="80" builtinId="8" hidden="1"/>
    <cellStyle name="Hipervínculo" xfId="82" builtinId="8" hidden="1"/>
    <cellStyle name="Hipervínculo" xfId="84" builtinId="8" hidden="1"/>
    <cellStyle name="Hipervínculo" xfId="86" builtinId="8" hidden="1"/>
    <cellStyle name="Hipervínculo" xfId="88" builtinId="8" hidden="1"/>
    <cellStyle name="Hipervínculo" xfId="90" builtinId="8" hidden="1"/>
    <cellStyle name="Hipervínculo" xfId="92" builtinId="8" hidden="1"/>
    <cellStyle name="Hipervínculo" xfId="94" builtinId="8" hidden="1"/>
    <cellStyle name="Hipervínculo" xfId="96" builtinId="8" hidden="1"/>
    <cellStyle name="Hipervínculo" xfId="98" builtinId="8" hidden="1"/>
    <cellStyle name="Hipervínculo" xfId="100" builtinId="8" hidden="1"/>
    <cellStyle name="Hipervínculo" xfId="102" builtinId="8" hidden="1"/>
    <cellStyle name="Hipervínculo" xfId="104" builtinId="8" hidden="1"/>
    <cellStyle name="Hipervínculo" xfId="106" builtinId="8" hidden="1"/>
    <cellStyle name="Hipervínculo" xfId="108" builtinId="8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Hipervínculo visitado" xfId="75" builtinId="9" hidden="1"/>
    <cellStyle name="Hipervínculo visitado" xfId="77" builtinId="9" hidden="1"/>
    <cellStyle name="Hipervínculo visitado" xfId="79" builtinId="9" hidden="1"/>
    <cellStyle name="Hipervínculo visitado" xfId="81" builtinId="9" hidden="1"/>
    <cellStyle name="Hipervínculo visitado" xfId="83" builtinId="9" hidden="1"/>
    <cellStyle name="Hipervínculo visitado" xfId="85" builtinId="9" hidden="1"/>
    <cellStyle name="Hipervínculo visitado" xfId="87" builtinId="9" hidden="1"/>
    <cellStyle name="Hipervínculo visitado" xfId="89" builtinId="9" hidden="1"/>
    <cellStyle name="Hipervínculo visitado" xfId="91" builtinId="9" hidden="1"/>
    <cellStyle name="Hipervínculo visitado" xfId="93" builtinId="9" hidden="1"/>
    <cellStyle name="Hipervínculo visitado" xfId="95" builtinId="9" hidden="1"/>
    <cellStyle name="Hipervínculo visitado" xfId="97" builtinId="9" hidden="1"/>
    <cellStyle name="Hipervínculo visitado" xfId="99" builtinId="9" hidden="1"/>
    <cellStyle name="Hipervínculo visitado" xfId="101" builtinId="9" hidden="1"/>
    <cellStyle name="Hipervínculo visitado" xfId="103" builtinId="9" hidden="1"/>
    <cellStyle name="Hipervínculo visitado" xfId="105" builtinId="9" hidden="1"/>
    <cellStyle name="Hipervínculo visitado" xfId="107" builtinId="9" hidden="1"/>
    <cellStyle name="Hipervínculo visitado" xfId="109" builtinId="9" hidden="1"/>
    <cellStyle name="Incorrecto" xfId="7" builtinId="27" customBuiltin="1"/>
    <cellStyle name="Material" xfId="43" xr:uid="{00000000-0005-0000-0000-000061000000}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1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FF4F"/>
      <color rgb="FFFF19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193261</xdr:colOff>
      <xdr:row>0</xdr:row>
      <xdr:rowOff>237436</xdr:rowOff>
    </xdr:from>
    <xdr:to>
      <xdr:col>4</xdr:col>
      <xdr:colOff>364251</xdr:colOff>
      <xdr:row>1</xdr:row>
      <xdr:rowOff>279955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D1B11D42-2D16-4085-A76B-A4B9D7B87C67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3261" y="237436"/>
          <a:ext cx="3489555" cy="4400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6"/>
  <sheetViews>
    <sheetView tabSelected="1" zoomScale="115" zoomScaleNormal="115" zoomScalePageLayoutView="115" workbookViewId="0">
      <selection activeCell="R12" sqref="R12"/>
    </sheetView>
  </sheetViews>
  <sheetFormatPr baseColWidth="10" defaultColWidth="9.140625" defaultRowHeight="15"/>
  <cols>
    <col min="1" max="1" width="17.42578125" customWidth="1"/>
    <col min="4" max="4" width="11.7109375" bestFit="1" customWidth="1"/>
    <col min="6" max="6" width="9.28515625" customWidth="1"/>
    <col min="11" max="11" width="5.28515625" customWidth="1"/>
  </cols>
  <sheetData>
    <row r="1" spans="1:31" ht="31.5" customHeight="1">
      <c r="A1" s="132"/>
      <c r="B1" s="132"/>
      <c r="C1" s="132"/>
      <c r="D1" s="132"/>
      <c r="E1" s="132"/>
      <c r="F1" s="132"/>
      <c r="G1" s="173" t="s">
        <v>93</v>
      </c>
      <c r="H1" s="173"/>
      <c r="I1" s="173"/>
      <c r="J1" s="173"/>
    </row>
    <row r="2" spans="1:31" ht="31.5" customHeight="1">
      <c r="A2" s="132"/>
      <c r="B2" s="132"/>
      <c r="C2" s="132"/>
      <c r="D2" s="132"/>
      <c r="E2" s="132"/>
      <c r="F2" s="132"/>
      <c r="G2" s="173"/>
      <c r="H2" s="173"/>
      <c r="I2" s="173"/>
      <c r="J2" s="173"/>
    </row>
    <row r="3" spans="1:31" ht="23.25">
      <c r="A3" s="123"/>
      <c r="B3" s="124"/>
      <c r="C3" s="125"/>
      <c r="D3" s="124"/>
      <c r="E3" s="124"/>
      <c r="F3" s="124"/>
      <c r="G3" s="174">
        <v>23</v>
      </c>
      <c r="H3" s="175"/>
      <c r="I3" s="175"/>
      <c r="J3" s="175"/>
    </row>
    <row r="4" spans="1:31">
      <c r="A4" s="100" t="s">
        <v>78</v>
      </c>
    </row>
    <row r="5" spans="1:31">
      <c r="A5" s="100" t="s">
        <v>28</v>
      </c>
      <c r="B5" s="167" t="s">
        <v>11</v>
      </c>
      <c r="C5" s="168"/>
      <c r="D5" s="168"/>
      <c r="E5" s="169"/>
      <c r="G5" s="170" t="s">
        <v>20</v>
      </c>
      <c r="H5" s="171"/>
      <c r="I5" s="171"/>
      <c r="J5" s="172"/>
      <c r="L5" s="164" t="s">
        <v>21</v>
      </c>
      <c r="M5" s="165"/>
      <c r="N5" s="165"/>
      <c r="O5" s="166"/>
      <c r="R5" s="167" t="s">
        <v>11</v>
      </c>
      <c r="S5" s="168"/>
      <c r="T5" s="168"/>
      <c r="U5" s="169"/>
      <c r="W5" s="170" t="s">
        <v>20</v>
      </c>
      <c r="X5" s="171"/>
      <c r="Y5" s="171"/>
      <c r="Z5" s="172"/>
      <c r="AB5" s="164" t="s">
        <v>21</v>
      </c>
      <c r="AC5" s="165"/>
      <c r="AD5" s="165"/>
      <c r="AE5" s="166"/>
    </row>
    <row r="6" spans="1:31" ht="15.75">
      <c r="A6" s="129" t="s">
        <v>24</v>
      </c>
      <c r="B6" s="53" t="s">
        <v>3</v>
      </c>
      <c r="C6" s="53" t="s">
        <v>0</v>
      </c>
      <c r="D6" s="53" t="s">
        <v>1</v>
      </c>
      <c r="E6" s="53" t="s">
        <v>27</v>
      </c>
      <c r="G6" s="59" t="s">
        <v>3</v>
      </c>
      <c r="H6" s="59" t="s">
        <v>0</v>
      </c>
      <c r="I6" s="59" t="s">
        <v>1</v>
      </c>
      <c r="J6" s="59" t="s">
        <v>27</v>
      </c>
      <c r="L6" s="133" t="s">
        <v>3</v>
      </c>
      <c r="M6" s="133" t="s">
        <v>0</v>
      </c>
      <c r="N6" s="133" t="s">
        <v>1</v>
      </c>
      <c r="O6" s="133" t="s">
        <v>27</v>
      </c>
      <c r="Q6" s="101" t="s">
        <v>26</v>
      </c>
      <c r="R6" s="53" t="s">
        <v>3</v>
      </c>
      <c r="S6" s="53" t="s">
        <v>0</v>
      </c>
      <c r="T6" s="53" t="s">
        <v>1</v>
      </c>
      <c r="U6" s="53" t="s">
        <v>27</v>
      </c>
      <c r="W6" s="59" t="s">
        <v>3</v>
      </c>
      <c r="X6" s="59" t="s">
        <v>0</v>
      </c>
      <c r="Y6" s="59" t="s">
        <v>1</v>
      </c>
      <c r="Z6" s="59" t="s">
        <v>27</v>
      </c>
      <c r="AB6" s="133" t="s">
        <v>3</v>
      </c>
      <c r="AC6" s="133" t="s">
        <v>0</v>
      </c>
      <c r="AD6" s="133" t="s">
        <v>1</v>
      </c>
      <c r="AE6" s="133" t="s">
        <v>27</v>
      </c>
    </row>
    <row r="7" spans="1:31" s="126" customFormat="1" ht="24">
      <c r="B7" s="127" t="s">
        <v>2</v>
      </c>
      <c r="C7" s="127" t="s">
        <v>2</v>
      </c>
      <c r="D7" s="127" t="s">
        <v>2</v>
      </c>
      <c r="E7" s="127" t="s">
        <v>2</v>
      </c>
      <c r="G7" s="128" t="s">
        <v>2</v>
      </c>
      <c r="H7" s="128" t="s">
        <v>2</v>
      </c>
      <c r="I7" s="128" t="s">
        <v>2</v>
      </c>
      <c r="J7" s="128" t="s">
        <v>2</v>
      </c>
      <c r="L7" s="134" t="s">
        <v>2</v>
      </c>
      <c r="M7" s="134" t="s">
        <v>2</v>
      </c>
      <c r="N7" s="134" t="s">
        <v>2</v>
      </c>
      <c r="O7" s="134" t="s">
        <v>2</v>
      </c>
      <c r="R7" s="127" t="s">
        <v>2</v>
      </c>
      <c r="S7" s="127" t="s">
        <v>2</v>
      </c>
      <c r="T7" s="127" t="s">
        <v>2</v>
      </c>
      <c r="U7" s="127" t="s">
        <v>2</v>
      </c>
      <c r="W7" s="128" t="s">
        <v>2</v>
      </c>
      <c r="X7" s="128" t="s">
        <v>2</v>
      </c>
      <c r="Y7" s="128" t="s">
        <v>2</v>
      </c>
      <c r="Z7" s="128" t="s">
        <v>2</v>
      </c>
      <c r="AB7" s="134" t="s">
        <v>2</v>
      </c>
      <c r="AC7" s="134" t="s">
        <v>2</v>
      </c>
      <c r="AD7" s="134" t="s">
        <v>2</v>
      </c>
      <c r="AE7" s="134" t="s">
        <v>2</v>
      </c>
    </row>
    <row r="8" spans="1:31" ht="15.75">
      <c r="B8" s="85"/>
      <c r="C8" s="86"/>
      <c r="D8" s="87"/>
      <c r="E8" s="88"/>
      <c r="G8" s="102"/>
      <c r="H8" s="103"/>
      <c r="I8" s="103"/>
      <c r="J8" s="24"/>
      <c r="L8" t="s">
        <v>22</v>
      </c>
      <c r="R8" s="85"/>
      <c r="S8" s="86"/>
      <c r="T8" s="87"/>
      <c r="U8" s="88"/>
      <c r="W8" s="102"/>
      <c r="X8" s="103"/>
      <c r="Y8" s="103"/>
      <c r="Z8" s="24"/>
      <c r="AB8" t="s">
        <v>22</v>
      </c>
    </row>
    <row r="9" spans="1:31" ht="18.75">
      <c r="A9" s="90">
        <v>1</v>
      </c>
      <c r="B9" s="94">
        <v>7674</v>
      </c>
      <c r="C9" s="94">
        <v>7645</v>
      </c>
      <c r="D9" s="94">
        <v>7618</v>
      </c>
      <c r="E9" s="94">
        <v>7704</v>
      </c>
      <c r="G9" s="81"/>
      <c r="H9" s="81"/>
      <c r="I9" s="81"/>
      <c r="J9" s="81"/>
      <c r="L9" s="130">
        <f>G9-B9</f>
        <v>-7674</v>
      </c>
      <c r="M9" s="131">
        <f>H9-C9</f>
        <v>-7645</v>
      </c>
      <c r="N9" s="130">
        <f>I9-D9</f>
        <v>-7618</v>
      </c>
      <c r="O9" s="130">
        <f>J9-E9</f>
        <v>-7704</v>
      </c>
      <c r="R9" s="94">
        <f>B9</f>
        <v>7674</v>
      </c>
      <c r="S9" s="94">
        <f>C9</f>
        <v>7645</v>
      </c>
      <c r="T9" s="94">
        <f>D9</f>
        <v>7618</v>
      </c>
      <c r="U9" s="94">
        <f>E9</f>
        <v>7704</v>
      </c>
      <c r="W9" s="81"/>
      <c r="X9" s="81"/>
      <c r="Y9" s="81"/>
      <c r="Z9" s="81"/>
      <c r="AB9" s="130">
        <f>W9-R9</f>
        <v>-7674</v>
      </c>
      <c r="AC9" s="131">
        <f>X9-S9</f>
        <v>-7645</v>
      </c>
      <c r="AD9" s="130">
        <f>Y9-T9</f>
        <v>-7618</v>
      </c>
      <c r="AE9" s="130">
        <f>Z9-U9</f>
        <v>-7704</v>
      </c>
    </row>
    <row r="10" spans="1:31" ht="18.75">
      <c r="A10" s="90">
        <v>2</v>
      </c>
      <c r="B10" s="94">
        <v>7638</v>
      </c>
      <c r="C10" s="94">
        <v>7607</v>
      </c>
      <c r="D10" s="94">
        <v>7582</v>
      </c>
      <c r="E10" s="94">
        <v>7668</v>
      </c>
      <c r="G10" s="81"/>
      <c r="H10" s="81"/>
      <c r="I10" s="81"/>
      <c r="J10" s="81"/>
      <c r="L10" s="130">
        <f t="shared" ref="L10:L23" si="0">G10-B10</f>
        <v>-7638</v>
      </c>
      <c r="M10" s="131">
        <f t="shared" ref="M10:M16" si="1">H10-C10</f>
        <v>-7607</v>
      </c>
      <c r="N10" s="130">
        <f t="shared" ref="N10:N23" si="2">I10-D10</f>
        <v>-7582</v>
      </c>
      <c r="O10" s="130">
        <f t="shared" ref="O10:O11" si="3">J10-E10</f>
        <v>-7668</v>
      </c>
      <c r="R10" s="94">
        <f t="shared" ref="R10:R23" si="4">B10</f>
        <v>7638</v>
      </c>
      <c r="S10" s="94">
        <f t="shared" ref="S10:S16" si="5">C10</f>
        <v>7607</v>
      </c>
      <c r="T10" s="94">
        <f t="shared" ref="T10:U23" si="6">D10</f>
        <v>7582</v>
      </c>
      <c r="U10" s="94">
        <f t="shared" ref="U10:U12" si="7">E10</f>
        <v>7668</v>
      </c>
      <c r="W10" s="81"/>
      <c r="X10" s="81"/>
      <c r="Y10" s="81"/>
      <c r="Z10" s="81"/>
      <c r="AB10" s="130">
        <f t="shared" ref="AB10:AB23" si="8">W10-R10</f>
        <v>-7638</v>
      </c>
      <c r="AC10" s="131">
        <f t="shared" ref="AC10:AC16" si="9">X10-S10</f>
        <v>-7607</v>
      </c>
      <c r="AD10" s="130">
        <f t="shared" ref="AD10:AD23" si="10">Y10-T10</f>
        <v>-7582</v>
      </c>
      <c r="AE10" s="130">
        <f t="shared" ref="AE10:AE11" si="11">Z10-U10</f>
        <v>-7668</v>
      </c>
    </row>
    <row r="11" spans="1:31" ht="18.75">
      <c r="A11" s="90">
        <v>3</v>
      </c>
      <c r="B11" s="94">
        <v>7618</v>
      </c>
      <c r="C11" s="94">
        <v>7587</v>
      </c>
      <c r="D11" s="94">
        <v>7559</v>
      </c>
      <c r="E11" s="94">
        <v>7643</v>
      </c>
      <c r="G11" s="81"/>
      <c r="H11" s="81"/>
      <c r="I11" s="81"/>
      <c r="J11" s="81"/>
      <c r="L11" s="130">
        <f t="shared" si="0"/>
        <v>-7618</v>
      </c>
      <c r="M11" s="131">
        <f t="shared" si="1"/>
        <v>-7587</v>
      </c>
      <c r="N11" s="130">
        <f t="shared" si="2"/>
        <v>-7559</v>
      </c>
      <c r="O11" s="130">
        <f t="shared" si="3"/>
        <v>-7643</v>
      </c>
      <c r="R11" s="94">
        <f t="shared" si="4"/>
        <v>7618</v>
      </c>
      <c r="S11" s="94">
        <f t="shared" si="5"/>
        <v>7587</v>
      </c>
      <c r="T11" s="94">
        <f t="shared" si="6"/>
        <v>7559</v>
      </c>
      <c r="U11" s="94">
        <f t="shared" si="7"/>
        <v>7643</v>
      </c>
      <c r="W11" s="81"/>
      <c r="X11" s="81"/>
      <c r="Y11" s="81"/>
      <c r="Z11" s="81"/>
      <c r="AB11" s="130">
        <f t="shared" si="8"/>
        <v>-7618</v>
      </c>
      <c r="AC11" s="131">
        <f t="shared" si="9"/>
        <v>-7587</v>
      </c>
      <c r="AD11" s="130">
        <f t="shared" si="10"/>
        <v>-7559</v>
      </c>
      <c r="AE11" s="130">
        <f t="shared" si="11"/>
        <v>-7643</v>
      </c>
    </row>
    <row r="12" spans="1:31" ht="18.75">
      <c r="A12" s="90">
        <v>4</v>
      </c>
      <c r="B12" s="94">
        <v>7637</v>
      </c>
      <c r="C12" s="94">
        <v>7609</v>
      </c>
      <c r="D12" s="94">
        <v>7579</v>
      </c>
      <c r="E12" s="94">
        <v>7659</v>
      </c>
      <c r="G12" s="81"/>
      <c r="H12" s="81"/>
      <c r="I12" s="81"/>
      <c r="J12" s="81"/>
      <c r="L12" s="130">
        <f t="shared" si="0"/>
        <v>-7637</v>
      </c>
      <c r="M12" s="131">
        <f t="shared" si="1"/>
        <v>-7609</v>
      </c>
      <c r="N12" s="130">
        <f t="shared" si="2"/>
        <v>-7579</v>
      </c>
      <c r="O12" s="130">
        <f>J12-E12</f>
        <v>-7659</v>
      </c>
      <c r="R12" s="94">
        <f t="shared" si="4"/>
        <v>7637</v>
      </c>
      <c r="S12" s="94">
        <f t="shared" si="5"/>
        <v>7609</v>
      </c>
      <c r="T12" s="94">
        <f t="shared" si="6"/>
        <v>7579</v>
      </c>
      <c r="U12" s="94">
        <f t="shared" si="7"/>
        <v>7659</v>
      </c>
      <c r="W12" s="81"/>
      <c r="X12" s="81"/>
      <c r="Y12" s="81"/>
      <c r="Z12" s="81"/>
      <c r="AB12" s="130">
        <f t="shared" si="8"/>
        <v>-7637</v>
      </c>
      <c r="AC12" s="131">
        <f t="shared" si="9"/>
        <v>-7609</v>
      </c>
      <c r="AD12" s="130">
        <f t="shared" si="10"/>
        <v>-7579</v>
      </c>
      <c r="AE12" s="130">
        <f>Z12-U12</f>
        <v>-7659</v>
      </c>
    </row>
    <row r="13" spans="1:31" ht="18.75">
      <c r="A13" s="90">
        <v>5</v>
      </c>
      <c r="B13" s="95">
        <v>7566</v>
      </c>
      <c r="C13" s="95">
        <v>7539</v>
      </c>
      <c r="D13" s="95">
        <v>7520</v>
      </c>
      <c r="E13" s="95">
        <v>7598</v>
      </c>
      <c r="G13" s="81"/>
      <c r="H13" s="81"/>
      <c r="I13" s="81"/>
      <c r="J13" s="81"/>
      <c r="L13" s="130">
        <f t="shared" si="0"/>
        <v>-7566</v>
      </c>
      <c r="M13" s="131">
        <f t="shared" si="1"/>
        <v>-7539</v>
      </c>
      <c r="N13" s="130">
        <f t="shared" si="2"/>
        <v>-7520</v>
      </c>
      <c r="O13" s="130">
        <f t="shared" ref="O13:O18" si="12">J13-E13</f>
        <v>-7598</v>
      </c>
      <c r="R13" s="95">
        <f t="shared" si="4"/>
        <v>7566</v>
      </c>
      <c r="S13" s="95">
        <f t="shared" si="5"/>
        <v>7539</v>
      </c>
      <c r="T13" s="95">
        <f t="shared" si="6"/>
        <v>7520</v>
      </c>
      <c r="U13" s="95">
        <f t="shared" si="6"/>
        <v>7598</v>
      </c>
      <c r="W13" s="81"/>
      <c r="X13" s="81"/>
      <c r="Y13" s="81"/>
      <c r="Z13" s="81"/>
      <c r="AB13" s="130">
        <f t="shared" si="8"/>
        <v>-7566</v>
      </c>
      <c r="AC13" s="131">
        <f t="shared" si="9"/>
        <v>-7539</v>
      </c>
      <c r="AD13" s="130">
        <f t="shared" si="10"/>
        <v>-7520</v>
      </c>
      <c r="AE13" s="130">
        <f t="shared" ref="AE13:AE18" si="13">Z13-U13</f>
        <v>-7598</v>
      </c>
    </row>
    <row r="14" spans="1:31" ht="18.75">
      <c r="A14" s="90">
        <v>6</v>
      </c>
      <c r="B14" s="95">
        <v>7523</v>
      </c>
      <c r="C14" s="95">
        <v>7495</v>
      </c>
      <c r="D14" s="95">
        <v>7478</v>
      </c>
      <c r="E14" s="95">
        <v>7556</v>
      </c>
      <c r="G14" s="81"/>
      <c r="H14" s="81"/>
      <c r="I14" s="81"/>
      <c r="J14" s="81"/>
      <c r="L14" s="130">
        <f t="shared" si="0"/>
        <v>-7523</v>
      </c>
      <c r="M14" s="131">
        <f t="shared" si="1"/>
        <v>-7495</v>
      </c>
      <c r="N14" s="130">
        <f t="shared" si="2"/>
        <v>-7478</v>
      </c>
      <c r="O14" s="130">
        <f t="shared" si="12"/>
        <v>-7556</v>
      </c>
      <c r="R14" s="95">
        <f t="shared" si="4"/>
        <v>7523</v>
      </c>
      <c r="S14" s="95">
        <f t="shared" si="5"/>
        <v>7495</v>
      </c>
      <c r="T14" s="95">
        <f t="shared" si="6"/>
        <v>7478</v>
      </c>
      <c r="U14" s="95">
        <f t="shared" si="6"/>
        <v>7556</v>
      </c>
      <c r="W14" s="81"/>
      <c r="X14" s="81"/>
      <c r="Y14" s="81"/>
      <c r="Z14" s="81"/>
      <c r="AB14" s="130">
        <f t="shared" si="8"/>
        <v>-7523</v>
      </c>
      <c r="AC14" s="131">
        <f t="shared" si="9"/>
        <v>-7495</v>
      </c>
      <c r="AD14" s="130">
        <f t="shared" si="10"/>
        <v>-7478</v>
      </c>
      <c r="AE14" s="130">
        <f t="shared" si="13"/>
        <v>-7556</v>
      </c>
    </row>
    <row r="15" spans="1:31" ht="18.75">
      <c r="A15" s="90">
        <v>7</v>
      </c>
      <c r="B15" s="95">
        <v>7453</v>
      </c>
      <c r="C15" s="95">
        <v>7426</v>
      </c>
      <c r="D15" s="95">
        <v>7412</v>
      </c>
      <c r="E15" s="95">
        <v>7477</v>
      </c>
      <c r="G15" s="81"/>
      <c r="H15" s="81"/>
      <c r="I15" s="81"/>
      <c r="J15" s="81"/>
      <c r="L15" s="130">
        <f t="shared" si="0"/>
        <v>-7453</v>
      </c>
      <c r="M15" s="131">
        <f t="shared" si="1"/>
        <v>-7426</v>
      </c>
      <c r="N15" s="130">
        <f t="shared" si="2"/>
        <v>-7412</v>
      </c>
      <c r="O15" s="130">
        <f t="shared" si="12"/>
        <v>-7477</v>
      </c>
      <c r="R15" s="95">
        <f t="shared" si="4"/>
        <v>7453</v>
      </c>
      <c r="S15" s="95">
        <f t="shared" si="5"/>
        <v>7426</v>
      </c>
      <c r="T15" s="95">
        <f t="shared" si="6"/>
        <v>7412</v>
      </c>
      <c r="U15" s="95">
        <f t="shared" si="6"/>
        <v>7477</v>
      </c>
      <c r="W15" s="81"/>
      <c r="X15" s="81"/>
      <c r="Y15" s="81"/>
      <c r="Z15" s="81"/>
      <c r="AB15" s="130">
        <f t="shared" si="8"/>
        <v>-7453</v>
      </c>
      <c r="AC15" s="131">
        <f t="shared" si="9"/>
        <v>-7426</v>
      </c>
      <c r="AD15" s="130">
        <f t="shared" si="10"/>
        <v>-7412</v>
      </c>
      <c r="AE15" s="130">
        <f t="shared" si="13"/>
        <v>-7477</v>
      </c>
    </row>
    <row r="16" spans="1:31" ht="18.75">
      <c r="A16" s="90">
        <v>8</v>
      </c>
      <c r="B16" s="96">
        <v>7451</v>
      </c>
      <c r="C16" s="96">
        <v>7427</v>
      </c>
      <c r="D16" s="96">
        <v>7416</v>
      </c>
      <c r="E16" s="95">
        <v>7475</v>
      </c>
      <c r="G16" s="81"/>
      <c r="H16" s="81"/>
      <c r="I16" s="81"/>
      <c r="J16" s="81"/>
      <c r="L16" s="130">
        <f t="shared" si="0"/>
        <v>-7451</v>
      </c>
      <c r="M16" s="131">
        <f t="shared" si="1"/>
        <v>-7427</v>
      </c>
      <c r="N16" s="130">
        <f t="shared" si="2"/>
        <v>-7416</v>
      </c>
      <c r="O16" s="130">
        <f t="shared" si="12"/>
        <v>-7475</v>
      </c>
      <c r="R16" s="96">
        <f t="shared" si="4"/>
        <v>7451</v>
      </c>
      <c r="S16" s="96">
        <f t="shared" si="5"/>
        <v>7427</v>
      </c>
      <c r="T16" s="96">
        <f t="shared" si="6"/>
        <v>7416</v>
      </c>
      <c r="U16" s="96">
        <f t="shared" si="6"/>
        <v>7475</v>
      </c>
      <c r="W16" s="81"/>
      <c r="X16" s="81"/>
      <c r="Y16" s="81"/>
      <c r="Z16" s="81"/>
      <c r="AB16" s="130">
        <f t="shared" si="8"/>
        <v>-7451</v>
      </c>
      <c r="AC16" s="131">
        <f t="shared" si="9"/>
        <v>-7427</v>
      </c>
      <c r="AD16" s="130">
        <f t="shared" si="10"/>
        <v>-7416</v>
      </c>
      <c r="AE16" s="130">
        <f t="shared" si="13"/>
        <v>-7475</v>
      </c>
    </row>
    <row r="17" spans="1:31" ht="18.75">
      <c r="A17" s="90">
        <v>9</v>
      </c>
      <c r="B17" s="97">
        <v>7291</v>
      </c>
      <c r="C17" s="93"/>
      <c r="D17" s="97">
        <v>7251</v>
      </c>
      <c r="E17" s="97">
        <v>7334</v>
      </c>
      <c r="G17" s="81"/>
      <c r="H17" s="93"/>
      <c r="I17" s="81"/>
      <c r="J17" s="81"/>
      <c r="L17" s="130">
        <f t="shared" si="0"/>
        <v>-7291</v>
      </c>
      <c r="M17" s="93"/>
      <c r="N17" s="130">
        <f t="shared" si="2"/>
        <v>-7251</v>
      </c>
      <c r="O17" s="130">
        <f t="shared" si="12"/>
        <v>-7334</v>
      </c>
      <c r="R17" s="97">
        <f t="shared" si="4"/>
        <v>7291</v>
      </c>
      <c r="S17" s="93"/>
      <c r="T17" s="97">
        <f t="shared" si="6"/>
        <v>7251</v>
      </c>
      <c r="U17" s="96">
        <f t="shared" si="6"/>
        <v>7334</v>
      </c>
      <c r="W17" s="81"/>
      <c r="X17" s="93"/>
      <c r="Y17" s="81"/>
      <c r="Z17" s="81"/>
      <c r="AB17" s="130">
        <f t="shared" si="8"/>
        <v>-7291</v>
      </c>
      <c r="AC17" s="93"/>
      <c r="AD17" s="130">
        <f t="shared" si="10"/>
        <v>-7251</v>
      </c>
      <c r="AE17" s="130">
        <f t="shared" si="13"/>
        <v>-7334</v>
      </c>
    </row>
    <row r="18" spans="1:31" ht="18.75">
      <c r="A18" s="90">
        <v>10</v>
      </c>
      <c r="B18" s="97">
        <v>7236</v>
      </c>
      <c r="C18" s="93"/>
      <c r="D18" s="97">
        <v>7220</v>
      </c>
      <c r="E18" s="97">
        <v>7291</v>
      </c>
      <c r="G18" s="81"/>
      <c r="H18" s="3"/>
      <c r="I18" s="81"/>
      <c r="J18" s="81"/>
      <c r="L18" s="130">
        <f t="shared" si="0"/>
        <v>-7236</v>
      </c>
      <c r="M18" s="93"/>
      <c r="N18" s="130">
        <f t="shared" si="2"/>
        <v>-7220</v>
      </c>
      <c r="O18" s="130">
        <f t="shared" si="12"/>
        <v>-7291</v>
      </c>
      <c r="R18" s="97">
        <f t="shared" si="4"/>
        <v>7236</v>
      </c>
      <c r="S18" s="93"/>
      <c r="T18" s="97">
        <f t="shared" si="6"/>
        <v>7220</v>
      </c>
      <c r="U18" s="96">
        <f t="shared" si="6"/>
        <v>7291</v>
      </c>
      <c r="W18" s="81"/>
      <c r="X18" s="3"/>
      <c r="Y18" s="81"/>
      <c r="Z18" s="81"/>
      <c r="AB18" s="130">
        <f t="shared" si="8"/>
        <v>-7236</v>
      </c>
      <c r="AC18" s="93"/>
      <c r="AD18" s="130">
        <f t="shared" si="10"/>
        <v>-7220</v>
      </c>
      <c r="AE18" s="130">
        <f t="shared" si="13"/>
        <v>-7291</v>
      </c>
    </row>
    <row r="19" spans="1:31" ht="18.75">
      <c r="A19" s="90">
        <v>11</v>
      </c>
      <c r="B19" s="97">
        <v>7104</v>
      </c>
      <c r="C19" s="93"/>
      <c r="D19" s="97">
        <v>7113</v>
      </c>
      <c r="E19" s="93"/>
      <c r="G19" s="81"/>
      <c r="I19" s="81"/>
      <c r="L19" s="130">
        <f t="shared" si="0"/>
        <v>-7104</v>
      </c>
      <c r="M19" s="93"/>
      <c r="N19" s="130">
        <f t="shared" si="2"/>
        <v>-7113</v>
      </c>
      <c r="R19" s="97">
        <f t="shared" si="4"/>
        <v>7104</v>
      </c>
      <c r="S19" s="93"/>
      <c r="T19" s="97">
        <f t="shared" si="6"/>
        <v>7113</v>
      </c>
      <c r="W19" s="81"/>
      <c r="Y19" s="81"/>
      <c r="AB19" s="130">
        <f t="shared" si="8"/>
        <v>-7104</v>
      </c>
      <c r="AC19" s="93"/>
      <c r="AD19" s="130">
        <f t="shared" si="10"/>
        <v>-7113</v>
      </c>
    </row>
    <row r="20" spans="1:31" ht="18.75">
      <c r="A20" s="90">
        <v>12</v>
      </c>
      <c r="B20" s="97">
        <v>7075</v>
      </c>
      <c r="C20" s="93"/>
      <c r="D20" s="97">
        <v>7085</v>
      </c>
      <c r="E20" s="93"/>
      <c r="G20" s="81"/>
      <c r="I20" s="81"/>
      <c r="L20" s="130">
        <f t="shared" si="0"/>
        <v>-7075</v>
      </c>
      <c r="M20" s="93"/>
      <c r="N20" s="130">
        <f t="shared" si="2"/>
        <v>-7085</v>
      </c>
      <c r="R20" s="97">
        <f t="shared" si="4"/>
        <v>7075</v>
      </c>
      <c r="S20" s="93"/>
      <c r="T20" s="97">
        <f t="shared" si="6"/>
        <v>7085</v>
      </c>
      <c r="W20" s="81"/>
      <c r="Y20" s="81"/>
      <c r="AB20" s="130">
        <f t="shared" si="8"/>
        <v>-7075</v>
      </c>
      <c r="AC20" s="93"/>
      <c r="AD20" s="130">
        <f t="shared" si="10"/>
        <v>-7085</v>
      </c>
    </row>
    <row r="21" spans="1:31" ht="18.75">
      <c r="A21" s="90">
        <v>13</v>
      </c>
      <c r="B21" s="97">
        <v>7055</v>
      </c>
      <c r="C21" s="93"/>
      <c r="D21" s="97">
        <v>7032</v>
      </c>
      <c r="E21" s="93"/>
      <c r="G21" s="81"/>
      <c r="I21" s="81"/>
      <c r="L21" s="130">
        <f t="shared" si="0"/>
        <v>-7055</v>
      </c>
      <c r="M21" s="93"/>
      <c r="N21" s="130">
        <f t="shared" si="2"/>
        <v>-7032</v>
      </c>
      <c r="R21" s="97">
        <f t="shared" si="4"/>
        <v>7055</v>
      </c>
      <c r="S21" s="93"/>
      <c r="T21" s="97">
        <f t="shared" si="6"/>
        <v>7032</v>
      </c>
      <c r="W21" s="81"/>
      <c r="Y21" s="81"/>
      <c r="AB21" s="130">
        <f t="shared" si="8"/>
        <v>-7055</v>
      </c>
      <c r="AC21" s="93"/>
      <c r="AD21" s="130">
        <f t="shared" si="10"/>
        <v>-7032</v>
      </c>
    </row>
    <row r="22" spans="1:31" ht="18.75">
      <c r="A22" s="90">
        <v>14</v>
      </c>
      <c r="B22" s="97">
        <v>7081</v>
      </c>
      <c r="C22" s="93"/>
      <c r="D22" s="97">
        <v>7027</v>
      </c>
      <c r="E22" s="93"/>
      <c r="G22" s="81"/>
      <c r="I22" s="81"/>
      <c r="L22" s="130">
        <f t="shared" si="0"/>
        <v>-7081</v>
      </c>
      <c r="M22" s="93"/>
      <c r="N22" s="130">
        <f t="shared" si="2"/>
        <v>-7027</v>
      </c>
      <c r="R22" s="97">
        <f t="shared" si="4"/>
        <v>7081</v>
      </c>
      <c r="S22" s="93"/>
      <c r="T22" s="97">
        <f t="shared" si="6"/>
        <v>7027</v>
      </c>
      <c r="W22" s="81"/>
      <c r="Y22" s="81"/>
      <c r="AB22" s="130">
        <f t="shared" si="8"/>
        <v>-7081</v>
      </c>
      <c r="AC22" s="93"/>
      <c r="AD22" s="130">
        <f t="shared" si="10"/>
        <v>-7027</v>
      </c>
    </row>
    <row r="23" spans="1:31" ht="18.75">
      <c r="A23" s="90">
        <v>15</v>
      </c>
      <c r="B23" s="106">
        <v>6866</v>
      </c>
      <c r="D23" s="106">
        <v>6868</v>
      </c>
      <c r="G23" s="81"/>
      <c r="H23" s="3"/>
      <c r="I23" s="81"/>
      <c r="L23" s="130">
        <f t="shared" si="0"/>
        <v>-6866</v>
      </c>
      <c r="N23" s="130">
        <f t="shared" si="2"/>
        <v>-6868</v>
      </c>
      <c r="R23" s="106">
        <f t="shared" si="4"/>
        <v>6866</v>
      </c>
      <c r="T23" s="106">
        <f t="shared" si="6"/>
        <v>6868</v>
      </c>
      <c r="W23" s="81"/>
      <c r="X23" s="3"/>
      <c r="Y23" s="81"/>
      <c r="AB23" s="130">
        <f t="shared" si="8"/>
        <v>-6866</v>
      </c>
      <c r="AD23" s="130">
        <f t="shared" si="10"/>
        <v>-6868</v>
      </c>
    </row>
    <row r="24" spans="1:31" ht="18.75">
      <c r="A24" s="90">
        <v>16</v>
      </c>
      <c r="B24" s="106">
        <v>6817</v>
      </c>
      <c r="D24" s="106">
        <v>6850</v>
      </c>
      <c r="G24" s="81"/>
      <c r="H24" s="3"/>
      <c r="I24" s="81"/>
      <c r="L24" s="130">
        <f t="shared" ref="L24" si="14">G24-B24</f>
        <v>-6817</v>
      </c>
      <c r="N24" s="130">
        <f t="shared" ref="N24" si="15">I24-D24</f>
        <v>-6850</v>
      </c>
      <c r="R24" s="106">
        <f t="shared" ref="R24" si="16">B24</f>
        <v>6817</v>
      </c>
      <c r="T24" s="106">
        <f t="shared" ref="T24" si="17">D24</f>
        <v>6850</v>
      </c>
      <c r="W24" s="81"/>
      <c r="X24" s="3"/>
      <c r="Y24" s="81"/>
      <c r="AB24" s="130">
        <f t="shared" ref="AB24" si="18">W24-R24</f>
        <v>-6817</v>
      </c>
      <c r="AD24" s="130">
        <f t="shared" ref="AD24" si="19">Y24-T24</f>
        <v>-6850</v>
      </c>
    </row>
    <row r="26" spans="1:31">
      <c r="A26" s="98"/>
    </row>
    <row r="27" spans="1:31">
      <c r="A27" s="98"/>
      <c r="B27" s="93"/>
      <c r="C27" s="93"/>
      <c r="D27" s="93"/>
      <c r="E27" s="93"/>
    </row>
    <row r="28" spans="1:31">
      <c r="A28" s="100" t="s">
        <v>92</v>
      </c>
      <c r="B28" s="93"/>
      <c r="C28" s="93"/>
      <c r="D28" s="93"/>
      <c r="E28" s="93"/>
    </row>
    <row r="29" spans="1:31">
      <c r="B29" s="93"/>
      <c r="C29" s="93"/>
      <c r="D29" s="93"/>
      <c r="E29" s="93"/>
    </row>
    <row r="30" spans="1:31">
      <c r="B30" s="93"/>
      <c r="C30" s="93"/>
      <c r="D30" s="93"/>
      <c r="E30" s="93"/>
    </row>
    <row r="31" spans="1:31">
      <c r="B31" s="93"/>
      <c r="C31" s="93"/>
      <c r="D31" s="93"/>
      <c r="E31" s="93"/>
    </row>
    <row r="32" spans="1:31">
      <c r="B32" s="93"/>
      <c r="C32" s="93"/>
      <c r="D32" s="93"/>
      <c r="E32" s="93"/>
    </row>
    <row r="33" spans="2:5">
      <c r="B33" s="93"/>
      <c r="C33" s="93"/>
      <c r="D33" s="93"/>
      <c r="E33" s="93"/>
    </row>
    <row r="34" spans="2:5">
      <c r="B34" s="93"/>
      <c r="C34" s="93"/>
      <c r="D34" s="93"/>
      <c r="E34" s="93"/>
    </row>
    <row r="35" spans="2:5">
      <c r="B35" s="93"/>
      <c r="C35" s="93"/>
      <c r="D35" s="93"/>
      <c r="E35" s="93"/>
    </row>
    <row r="36" spans="2:5">
      <c r="B36" s="93"/>
      <c r="C36" s="93"/>
      <c r="D36" s="93"/>
      <c r="E36" s="93"/>
    </row>
    <row r="37" spans="2:5">
      <c r="B37" s="93"/>
      <c r="C37" s="93"/>
      <c r="D37" s="93"/>
      <c r="E37" s="93"/>
    </row>
    <row r="38" spans="2:5">
      <c r="B38" s="93"/>
      <c r="C38" s="93"/>
      <c r="D38" s="93"/>
      <c r="E38" s="93"/>
    </row>
    <row r="39" spans="2:5">
      <c r="B39" s="93"/>
      <c r="C39" s="93"/>
      <c r="D39" s="93"/>
      <c r="E39" s="93"/>
    </row>
    <row r="40" spans="2:5">
      <c r="B40" s="93"/>
      <c r="C40" s="93"/>
      <c r="D40" s="93"/>
      <c r="E40" s="93"/>
    </row>
    <row r="41" spans="2:5">
      <c r="B41" s="93"/>
      <c r="C41" s="93"/>
      <c r="D41" s="93"/>
      <c r="E41" s="93"/>
    </row>
    <row r="42" spans="2:5">
      <c r="B42" s="93"/>
      <c r="C42" s="93"/>
      <c r="D42" s="93"/>
      <c r="E42" s="93"/>
    </row>
    <row r="43" spans="2:5">
      <c r="B43" s="93"/>
      <c r="C43" s="93"/>
      <c r="D43" s="93"/>
      <c r="E43" s="93"/>
    </row>
    <row r="44" spans="2:5">
      <c r="B44" s="93"/>
      <c r="C44" s="93"/>
      <c r="D44" s="93"/>
      <c r="E44" s="93"/>
    </row>
    <row r="45" spans="2:5">
      <c r="B45" s="93"/>
      <c r="C45" s="93"/>
      <c r="D45" s="93"/>
      <c r="E45" s="93"/>
    </row>
    <row r="46" spans="2:5">
      <c r="B46" s="93"/>
      <c r="C46" s="93"/>
      <c r="D46" s="93"/>
      <c r="E46" s="93"/>
    </row>
    <row r="47" spans="2:5">
      <c r="B47" s="93"/>
      <c r="C47" s="93"/>
      <c r="D47" s="93"/>
      <c r="E47" s="93"/>
    </row>
    <row r="48" spans="2:5">
      <c r="B48" s="93"/>
      <c r="C48" s="93"/>
      <c r="D48" s="93"/>
      <c r="E48" s="93"/>
    </row>
    <row r="49" spans="2:2">
      <c r="B49" s="93"/>
    </row>
    <row r="50" spans="2:2">
      <c r="B50" s="93"/>
    </row>
    <row r="51" spans="2:2">
      <c r="B51" s="93"/>
    </row>
    <row r="52" spans="2:2">
      <c r="B52" s="93"/>
    </row>
    <row r="53" spans="2:2">
      <c r="B53" s="93"/>
    </row>
    <row r="54" spans="2:2">
      <c r="B54" s="93"/>
    </row>
    <row r="55" spans="2:2">
      <c r="B55" s="93"/>
    </row>
    <row r="56" spans="2:2">
      <c r="B56" s="93"/>
    </row>
  </sheetData>
  <mergeCells count="8">
    <mergeCell ref="G1:J2"/>
    <mergeCell ref="G3:J3"/>
    <mergeCell ref="AB5:AE5"/>
    <mergeCell ref="B5:E5"/>
    <mergeCell ref="G5:J5"/>
    <mergeCell ref="L5:O5"/>
    <mergeCell ref="R5:U5"/>
    <mergeCell ref="W5:Z5"/>
  </mergeCells>
  <conditionalFormatting sqref="M9:M16 O9:O18 L9:L24 N9:N24">
    <cfRule type="cellIs" dxfId="10" priority="6" operator="between">
      <formula>-50</formula>
      <formula>50</formula>
    </cfRule>
  </conditionalFormatting>
  <conditionalFormatting sqref="AC9:AC16 AE9:AE18 AB9:AB24 AD9:AD24">
    <cfRule type="cellIs" dxfId="9" priority="1" operator="between">
      <formula>-50</formula>
      <formula>50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Z80"/>
  <sheetViews>
    <sheetView workbookViewId="0">
      <selection activeCell="C6" sqref="C6"/>
    </sheetView>
  </sheetViews>
  <sheetFormatPr baseColWidth="10" defaultColWidth="9.140625" defaultRowHeight="15"/>
  <cols>
    <col min="3" max="3" width="9.140625" style="21"/>
    <col min="4" max="4" width="9.140625" style="24"/>
    <col min="5" max="5" width="2.28515625" customWidth="1"/>
    <col min="6" max="6" width="9.140625" style="21"/>
    <col min="7" max="7" width="9.140625" style="24"/>
    <col min="8" max="8" width="2.42578125" customWidth="1"/>
    <col min="9" max="9" width="13.28515625" style="37" customWidth="1"/>
    <col min="10" max="10" width="4.140625" customWidth="1"/>
    <col min="11" max="11" width="12.140625" customWidth="1"/>
    <col min="12" max="12" width="14.5703125" customWidth="1"/>
    <col min="13" max="13" width="2.42578125" customWidth="1"/>
    <col min="14" max="14" width="12.85546875" bestFit="1" customWidth="1"/>
    <col min="15" max="15" width="13.85546875" customWidth="1"/>
    <col min="16" max="16" width="2.28515625" customWidth="1"/>
    <col min="17" max="17" width="13.7109375" customWidth="1"/>
    <col min="18" max="18" width="4.140625" customWidth="1"/>
    <col min="19" max="19" width="14.42578125" style="21" customWidth="1"/>
  </cols>
  <sheetData>
    <row r="1" spans="1:312" ht="15.75" thickBot="1">
      <c r="C1" s="183" t="s">
        <v>11</v>
      </c>
      <c r="D1" s="184"/>
      <c r="E1" s="184"/>
      <c r="F1" s="184"/>
      <c r="G1" s="184"/>
      <c r="H1" s="184"/>
      <c r="I1" s="185"/>
      <c r="K1" s="186" t="s">
        <v>20</v>
      </c>
      <c r="L1" s="187"/>
      <c r="M1" s="187"/>
      <c r="N1" s="187"/>
      <c r="O1" s="187"/>
      <c r="P1" s="187"/>
      <c r="Q1" s="188"/>
      <c r="S1" s="136" t="s">
        <v>14</v>
      </c>
    </row>
    <row r="2" spans="1:312" ht="6" customHeight="1">
      <c r="C2" s="52"/>
      <c r="D2" s="47"/>
      <c r="F2" s="52"/>
      <c r="G2" s="47"/>
      <c r="I2" s="49"/>
      <c r="K2" s="57"/>
      <c r="L2" s="58"/>
      <c r="N2" s="57"/>
      <c r="O2" s="58"/>
      <c r="Q2" s="74"/>
      <c r="S2" s="137"/>
    </row>
    <row r="3" spans="1:312" ht="15.75">
      <c r="A3" s="4"/>
      <c r="B3" s="5"/>
      <c r="C3" s="91" t="s">
        <v>3</v>
      </c>
      <c r="D3" s="91" t="s">
        <v>0</v>
      </c>
      <c r="F3" s="91" t="s">
        <v>1</v>
      </c>
      <c r="G3" s="91" t="s">
        <v>27</v>
      </c>
      <c r="I3" s="50"/>
      <c r="J3" s="4"/>
      <c r="K3" s="92" t="s">
        <v>3</v>
      </c>
      <c r="L3" s="92" t="s">
        <v>0</v>
      </c>
      <c r="N3" s="92" t="s">
        <v>1</v>
      </c>
      <c r="O3" s="92" t="s">
        <v>27</v>
      </c>
      <c r="Q3" s="75"/>
      <c r="S3" s="137"/>
    </row>
    <row r="4" spans="1:312" s="141" customFormat="1" ht="25.5">
      <c r="A4" s="138" t="s">
        <v>97</v>
      </c>
      <c r="B4" s="139"/>
      <c r="C4" s="140" t="s">
        <v>2</v>
      </c>
      <c r="D4" s="140" t="s">
        <v>2</v>
      </c>
      <c r="F4" s="142" t="s">
        <v>2</v>
      </c>
      <c r="G4" s="140" t="s">
        <v>2</v>
      </c>
      <c r="I4" s="143" t="s">
        <v>98</v>
      </c>
      <c r="J4" s="144"/>
      <c r="K4" s="145" t="s">
        <v>2</v>
      </c>
      <c r="L4" s="145" t="s">
        <v>2</v>
      </c>
      <c r="N4" s="146" t="s">
        <v>2</v>
      </c>
      <c r="O4" s="145" t="s">
        <v>2</v>
      </c>
      <c r="Q4" s="147" t="s">
        <v>98</v>
      </c>
      <c r="S4" s="148" t="s">
        <v>12</v>
      </c>
    </row>
    <row r="5" spans="1:312" s="15" customFormat="1" ht="8.25" customHeight="1" thickBot="1">
      <c r="A5" s="16"/>
      <c r="B5" s="17"/>
      <c r="C5" s="22"/>
      <c r="D5" s="26"/>
      <c r="F5" s="22"/>
      <c r="G5" s="27"/>
      <c r="I5" s="38"/>
      <c r="J5" s="1"/>
      <c r="K5" s="22"/>
      <c r="L5" s="26"/>
      <c r="N5" s="22"/>
      <c r="O5" s="27"/>
      <c r="Q5" s="38"/>
      <c r="S5" s="111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</row>
    <row r="6" spans="1:312" ht="18">
      <c r="A6" s="176" t="s">
        <v>96</v>
      </c>
      <c r="B6" s="9">
        <v>1</v>
      </c>
      <c r="C6" s="94">
        <f>'Absolute length test'!B9</f>
        <v>7674</v>
      </c>
      <c r="D6" s="94">
        <f>'Absolute length test'!C9</f>
        <v>7645</v>
      </c>
      <c r="E6" s="93"/>
      <c r="F6" s="94">
        <f>'Absolute length test'!D9</f>
        <v>7618</v>
      </c>
      <c r="G6" s="94">
        <f>'Absolute length test'!E9</f>
        <v>7704</v>
      </c>
      <c r="I6" s="39"/>
      <c r="J6" s="10"/>
      <c r="K6" s="61">
        <f>'Absolute length test'!G9</f>
        <v>0</v>
      </c>
      <c r="L6" s="61">
        <f>'Absolute length test'!H9</f>
        <v>0</v>
      </c>
      <c r="N6" s="61">
        <f>'Absolute length test'!I9</f>
        <v>0</v>
      </c>
      <c r="O6" s="61">
        <f>'Absolute length test'!J9</f>
        <v>0</v>
      </c>
      <c r="Q6" s="39"/>
      <c r="S6" s="112" t="s">
        <v>15</v>
      </c>
    </row>
    <row r="7" spans="1:312" ht="18">
      <c r="A7" s="177"/>
      <c r="B7" s="9">
        <v>2</v>
      </c>
      <c r="C7" s="94">
        <f>'Absolute length test'!B10</f>
        <v>7638</v>
      </c>
      <c r="D7" s="94">
        <f>'Absolute length test'!C10</f>
        <v>7607</v>
      </c>
      <c r="E7" s="93"/>
      <c r="F7" s="94">
        <f>'Absolute length test'!D10</f>
        <v>7582</v>
      </c>
      <c r="G7" s="94">
        <f>'Absolute length test'!E10</f>
        <v>7668</v>
      </c>
      <c r="I7" s="64"/>
      <c r="J7" s="10"/>
      <c r="K7" s="61">
        <f>'Absolute length test'!G10</f>
        <v>0</v>
      </c>
      <c r="L7" s="61">
        <f>'Absolute length test'!H10</f>
        <v>0</v>
      </c>
      <c r="N7" s="61">
        <f>'Absolute length test'!I10</f>
        <v>0</v>
      </c>
      <c r="O7" s="61">
        <f>'Absolute length test'!J10</f>
        <v>0</v>
      </c>
      <c r="Q7" s="64"/>
      <c r="S7" s="112" t="s">
        <v>12</v>
      </c>
    </row>
    <row r="8" spans="1:312" ht="18">
      <c r="A8" s="177"/>
      <c r="B8" s="9">
        <v>3</v>
      </c>
      <c r="C8" s="94">
        <f>'Absolute length test'!B11</f>
        <v>7618</v>
      </c>
      <c r="D8" s="94">
        <f>'Absolute length test'!C11</f>
        <v>7587</v>
      </c>
      <c r="E8" s="93"/>
      <c r="F8" s="94">
        <f>'Absolute length test'!D11</f>
        <v>7559</v>
      </c>
      <c r="G8" s="94">
        <f>'Absolute length test'!E11</f>
        <v>7643</v>
      </c>
      <c r="I8" s="39"/>
      <c r="J8" s="10"/>
      <c r="K8" s="61">
        <f>'Absolute length test'!G11</f>
        <v>0</v>
      </c>
      <c r="L8" s="61">
        <f>'Absolute length test'!H11</f>
        <v>0</v>
      </c>
      <c r="N8" s="61">
        <f>'Absolute length test'!I11</f>
        <v>0</v>
      </c>
      <c r="O8" s="61">
        <f>'Absolute length test'!J11</f>
        <v>0</v>
      </c>
      <c r="Q8" s="39"/>
      <c r="S8" s="112" t="s">
        <v>16</v>
      </c>
    </row>
    <row r="9" spans="1:312" ht="18">
      <c r="A9" s="177"/>
      <c r="B9" s="9">
        <v>4</v>
      </c>
      <c r="C9" s="94">
        <f>'Absolute length test'!B12</f>
        <v>7637</v>
      </c>
      <c r="D9" s="94">
        <f>'Absolute length test'!C12</f>
        <v>7609</v>
      </c>
      <c r="E9" s="93"/>
      <c r="F9" s="94">
        <f>'Absolute length test'!D12</f>
        <v>7579</v>
      </c>
      <c r="G9" s="94">
        <f>'Absolute length test'!E12</f>
        <v>7659</v>
      </c>
      <c r="I9" s="39"/>
      <c r="J9" s="10"/>
      <c r="K9" s="61">
        <f>'Absolute length test'!G12</f>
        <v>0</v>
      </c>
      <c r="L9" s="61">
        <f>'Absolute length test'!H12</f>
        <v>0</v>
      </c>
      <c r="N9" s="61">
        <f>'Absolute length test'!I12</f>
        <v>0</v>
      </c>
      <c r="O9" s="61">
        <f>'Absolute length test'!J12</f>
        <v>0</v>
      </c>
      <c r="Q9" s="39"/>
      <c r="S9" s="112" t="s">
        <v>17</v>
      </c>
    </row>
    <row r="10" spans="1:312" ht="18">
      <c r="A10" s="177"/>
      <c r="B10" s="9"/>
      <c r="C10" s="28"/>
      <c r="D10" s="43"/>
      <c r="F10" s="28"/>
      <c r="G10" s="43"/>
      <c r="I10" s="39"/>
      <c r="J10" s="10"/>
      <c r="K10" s="28"/>
      <c r="L10" s="43"/>
      <c r="N10" s="24"/>
      <c r="O10" s="24"/>
      <c r="Q10" s="39"/>
      <c r="S10" s="112" t="s">
        <v>18</v>
      </c>
    </row>
    <row r="11" spans="1:312" ht="18">
      <c r="A11" s="177"/>
      <c r="B11" s="9"/>
      <c r="C11" s="28"/>
      <c r="D11" s="43"/>
      <c r="F11" s="28"/>
      <c r="G11" s="43"/>
      <c r="I11" s="39"/>
      <c r="J11" s="10"/>
      <c r="K11" s="28"/>
      <c r="L11" s="43"/>
      <c r="N11" s="24"/>
      <c r="O11" s="24"/>
      <c r="Q11" s="39"/>
      <c r="S11" s="112" t="s">
        <v>19</v>
      </c>
    </row>
    <row r="12" spans="1:312" ht="18">
      <c r="A12" s="177"/>
      <c r="B12" s="9"/>
      <c r="C12" s="28"/>
      <c r="D12" s="43"/>
      <c r="F12" s="28"/>
      <c r="G12" s="43"/>
      <c r="I12" s="39"/>
      <c r="J12" s="10"/>
      <c r="K12" s="28"/>
      <c r="L12" s="43"/>
      <c r="N12" s="24"/>
      <c r="O12" s="24"/>
      <c r="Q12" s="39"/>
      <c r="S12" s="113" t="s">
        <v>25</v>
      </c>
    </row>
    <row r="13" spans="1:312" s="29" customFormat="1" ht="18.75" thickBot="1">
      <c r="A13" s="178"/>
      <c r="B13" s="30"/>
      <c r="C13" s="67"/>
      <c r="D13" s="68"/>
      <c r="F13" s="67"/>
      <c r="G13" s="68"/>
      <c r="I13" s="65"/>
      <c r="J13" s="31"/>
      <c r="K13" s="67"/>
      <c r="L13" s="68"/>
      <c r="N13" s="24"/>
      <c r="O13" s="24"/>
      <c r="Q13" s="65"/>
      <c r="S13" s="114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</row>
    <row r="14" spans="1:312" s="15" customFormat="1" ht="21" thickBot="1">
      <c r="A14" s="55" t="s">
        <v>9</v>
      </c>
      <c r="B14" s="56"/>
      <c r="C14" s="179">
        <f>(SUM(D6:D9)+SUM(C6:C9))/8</f>
        <v>7626.875</v>
      </c>
      <c r="D14" s="180"/>
      <c r="F14" s="179">
        <f>(SUM(F6:F9)+SUM(G6:G9))/8</f>
        <v>7626.5</v>
      </c>
      <c r="G14" s="180"/>
      <c r="I14" s="48">
        <f>C14-F14</f>
        <v>0.375</v>
      </c>
      <c r="J14" s="20"/>
      <c r="K14" s="189">
        <f>(SUM(L6:L13)+SUM(K6:K13))/8</f>
        <v>0</v>
      </c>
      <c r="L14" s="190"/>
      <c r="N14" s="189">
        <f>(SUM(N6:N9)+SUM(O6:O9))/8</f>
        <v>0</v>
      </c>
      <c r="O14" s="190"/>
      <c r="Q14" s="63">
        <f>K14-N14</f>
        <v>0</v>
      </c>
      <c r="S14" s="135">
        <f>I14-Q14</f>
        <v>0.375</v>
      </c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</row>
    <row r="15" spans="1:312" s="14" customFormat="1" ht="6.75" customHeight="1" thickBot="1">
      <c r="A15" s="32"/>
      <c r="B15" s="33"/>
      <c r="C15" s="34"/>
      <c r="D15" s="35"/>
      <c r="F15" s="34"/>
      <c r="G15" s="36"/>
      <c r="H15" s="36"/>
      <c r="I15" s="40"/>
      <c r="J15" s="32"/>
      <c r="K15" s="34"/>
      <c r="L15" s="35"/>
      <c r="N15" s="84"/>
      <c r="O15" s="15"/>
      <c r="Q15" s="40"/>
      <c r="S15" s="1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</row>
    <row r="16" spans="1:312" ht="18" customHeight="1" thickBot="1">
      <c r="A16" s="176" t="s">
        <v>95</v>
      </c>
      <c r="B16" s="9">
        <v>5</v>
      </c>
      <c r="C16" s="89">
        <f>'Absolute length test'!B13</f>
        <v>7566</v>
      </c>
      <c r="D16" s="89">
        <f>'Absolute length test'!C13</f>
        <v>7539</v>
      </c>
      <c r="F16" s="89">
        <f>'Absolute length test'!D13</f>
        <v>7520</v>
      </c>
      <c r="G16" s="89">
        <f>'Absolute length test'!E13</f>
        <v>7598</v>
      </c>
      <c r="H16" s="83"/>
      <c r="I16" s="39"/>
      <c r="J16" s="10"/>
      <c r="K16" s="61">
        <f>'Absolute length test'!G13</f>
        <v>0</v>
      </c>
      <c r="L16" s="61">
        <f>'Absolute length test'!H13</f>
        <v>0</v>
      </c>
      <c r="N16" s="78">
        <f>'Absolute length test'!I13</f>
        <v>0</v>
      </c>
      <c r="O16" s="78">
        <f>'Absolute length test'!J13</f>
        <v>0</v>
      </c>
      <c r="P16" s="83"/>
      <c r="Q16" s="39"/>
      <c r="S16" s="112"/>
    </row>
    <row r="17" spans="1:312" ht="18.75" thickBot="1">
      <c r="A17" s="177"/>
      <c r="B17" s="9">
        <v>6</v>
      </c>
      <c r="C17" s="95">
        <f>'Absolute length test'!B14</f>
        <v>7523</v>
      </c>
      <c r="D17" s="95">
        <f>'Absolute length test'!C14</f>
        <v>7495</v>
      </c>
      <c r="E17" s="93"/>
      <c r="F17" s="95">
        <f>'Absolute length test'!D14</f>
        <v>7478</v>
      </c>
      <c r="G17" s="89">
        <f>'Absolute length test'!E14</f>
        <v>7556</v>
      </c>
      <c r="H17" s="37"/>
      <c r="I17" s="39"/>
      <c r="J17" s="10"/>
      <c r="K17" s="61">
        <f>'Absolute length test'!G14</f>
        <v>0</v>
      </c>
      <c r="L17" s="61">
        <f>'Absolute length test'!H14</f>
        <v>0</v>
      </c>
      <c r="N17" s="78">
        <f>'Absolute length test'!I14</f>
        <v>0</v>
      </c>
      <c r="O17" s="78">
        <f>'Absolute length test'!J14</f>
        <v>0</v>
      </c>
      <c r="P17" s="37"/>
      <c r="Q17" s="64"/>
      <c r="S17" s="112"/>
    </row>
    <row r="18" spans="1:312" ht="18.75" thickBot="1">
      <c r="A18" s="177"/>
      <c r="B18" s="9">
        <v>7</v>
      </c>
      <c r="C18" s="95">
        <f>'Absolute length test'!B15</f>
        <v>7453</v>
      </c>
      <c r="D18" s="95">
        <f>'Absolute length test'!C15</f>
        <v>7426</v>
      </c>
      <c r="E18" s="93"/>
      <c r="F18" s="95">
        <f>'Absolute length test'!D15</f>
        <v>7412</v>
      </c>
      <c r="G18" s="89">
        <f>'Absolute length test'!E15</f>
        <v>7477</v>
      </c>
      <c r="H18" s="37"/>
      <c r="I18" s="69"/>
      <c r="J18" s="9"/>
      <c r="K18" s="61">
        <f>'Absolute length test'!G15</f>
        <v>0</v>
      </c>
      <c r="L18" s="61">
        <f>'Absolute length test'!H15</f>
        <v>0</v>
      </c>
      <c r="N18" s="78">
        <f>'Absolute length test'!I15</f>
        <v>0</v>
      </c>
      <c r="O18" s="78">
        <f>'Absolute length test'!J15</f>
        <v>0</v>
      </c>
      <c r="P18" s="37"/>
      <c r="Q18" s="39"/>
      <c r="S18" s="112"/>
    </row>
    <row r="19" spans="1:312" ht="18">
      <c r="A19" s="177"/>
      <c r="B19" s="9">
        <v>8</v>
      </c>
      <c r="C19" s="95">
        <f>'Absolute length test'!B16</f>
        <v>7451</v>
      </c>
      <c r="D19" s="95">
        <f>'Absolute length test'!C16</f>
        <v>7427</v>
      </c>
      <c r="E19" s="93"/>
      <c r="F19" s="95">
        <f>'Absolute length test'!D16</f>
        <v>7416</v>
      </c>
      <c r="G19" s="89">
        <f>'Absolute length test'!E16</f>
        <v>7475</v>
      </c>
      <c r="H19" s="37"/>
      <c r="I19" s="41"/>
      <c r="J19" s="11"/>
      <c r="K19" s="61">
        <f>'Absolute length test'!G16</f>
        <v>0</v>
      </c>
      <c r="L19" s="61">
        <f>'Absolute length test'!H16</f>
        <v>0</v>
      </c>
      <c r="N19" s="78">
        <f>'Absolute length test'!I16</f>
        <v>0</v>
      </c>
      <c r="O19" s="78">
        <f>'Absolute length test'!J16</f>
        <v>0</v>
      </c>
      <c r="P19" s="37"/>
      <c r="Q19" s="39"/>
      <c r="S19" s="112"/>
    </row>
    <row r="20" spans="1:312" ht="18">
      <c r="A20" s="177"/>
      <c r="B20" s="9"/>
      <c r="C20" s="28"/>
      <c r="D20" s="43"/>
      <c r="F20" s="24"/>
      <c r="I20" s="41"/>
      <c r="J20" s="11"/>
      <c r="K20" s="28"/>
      <c r="L20" s="43"/>
      <c r="N20" s="39"/>
      <c r="O20" s="24"/>
      <c r="Q20" s="39"/>
      <c r="S20" s="112"/>
    </row>
    <row r="21" spans="1:312" ht="18">
      <c r="A21" s="177"/>
      <c r="B21" s="9"/>
      <c r="C21" s="28"/>
      <c r="D21" s="43"/>
      <c r="F21" s="24"/>
      <c r="I21" s="41"/>
      <c r="J21" s="11"/>
      <c r="K21" s="28"/>
      <c r="L21" s="43"/>
      <c r="N21" s="39"/>
      <c r="O21" s="24"/>
      <c r="Q21" s="39"/>
      <c r="S21" s="112"/>
    </row>
    <row r="22" spans="1:312" ht="18">
      <c r="A22" s="177"/>
      <c r="B22" s="9"/>
      <c r="C22" s="28"/>
      <c r="D22" s="43"/>
      <c r="F22" s="24"/>
      <c r="I22" s="41"/>
      <c r="J22" s="11"/>
      <c r="K22" s="28"/>
      <c r="L22" s="43"/>
      <c r="N22" s="39"/>
      <c r="O22" s="24"/>
      <c r="Q22" s="39"/>
      <c r="S22" s="112"/>
    </row>
    <row r="23" spans="1:312" s="29" customFormat="1" ht="18.75" thickBot="1">
      <c r="A23" s="178"/>
      <c r="B23" s="30"/>
      <c r="C23" s="67"/>
      <c r="D23" s="68"/>
      <c r="F23" s="24"/>
      <c r="G23" s="66"/>
      <c r="I23" s="70"/>
      <c r="J23" s="44"/>
      <c r="K23" s="67"/>
      <c r="L23" s="68"/>
      <c r="N23" s="39"/>
      <c r="O23" s="66"/>
      <c r="Q23" s="65"/>
      <c r="S23" s="114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</row>
    <row r="24" spans="1:312" s="15" customFormat="1" ht="21" thickBot="1">
      <c r="A24" s="18" t="s">
        <v>9</v>
      </c>
      <c r="B24" s="19"/>
      <c r="C24" s="179">
        <f>(SUM(D16:D19)+SUM(C16:C19))/8</f>
        <v>7485</v>
      </c>
      <c r="D24" s="180"/>
      <c r="F24" s="179">
        <f>(SUM(F16:G19))/8</f>
        <v>7491.5</v>
      </c>
      <c r="G24" s="180"/>
      <c r="I24" s="48">
        <f>C24-F24</f>
        <v>-6.5</v>
      </c>
      <c r="J24" s="20"/>
      <c r="K24" s="189">
        <f>(SUM(L16:L19)+SUM(K16:K19))/8</f>
        <v>0</v>
      </c>
      <c r="L24" s="190"/>
      <c r="N24" s="189">
        <f>(SUM(N16:O19))/8</f>
        <v>0</v>
      </c>
      <c r="O24" s="190"/>
      <c r="Q24" s="63">
        <f>K24-N24</f>
        <v>0</v>
      </c>
      <c r="S24" s="135">
        <f>I24-Q24</f>
        <v>-6.5</v>
      </c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</row>
    <row r="25" spans="1:312" s="14" customFormat="1" ht="6" customHeight="1" thickBot="1">
      <c r="A25" s="32"/>
      <c r="B25" s="33"/>
      <c r="C25" s="34"/>
      <c r="D25" s="35"/>
      <c r="F25" s="34"/>
      <c r="G25" s="36"/>
      <c r="I25" s="45"/>
      <c r="J25" s="46"/>
      <c r="K25" s="34"/>
      <c r="L25" s="35"/>
      <c r="N25" s="34"/>
      <c r="O25" s="36"/>
      <c r="Q25" s="45"/>
      <c r="S25" s="11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</row>
    <row r="26" spans="1:312" ht="18" customHeight="1">
      <c r="A26" s="176" t="s">
        <v>94</v>
      </c>
      <c r="B26" s="9">
        <v>9</v>
      </c>
      <c r="C26" s="97">
        <f>'Absolute length test'!B17</f>
        <v>7291</v>
      </c>
      <c r="D26" s="25"/>
      <c r="E26" s="93"/>
      <c r="F26" s="97">
        <f>'Absolute length test'!D17</f>
        <v>7251</v>
      </c>
      <c r="G26" s="97">
        <f>'Absolute length test'!E17</f>
        <v>7334</v>
      </c>
      <c r="I26" s="41"/>
      <c r="J26" s="9"/>
      <c r="K26" s="61">
        <f>'Absolute length test'!G17</f>
        <v>0</v>
      </c>
      <c r="L26" s="25"/>
      <c r="N26" s="62">
        <f>'Absolute length test'!I17</f>
        <v>0</v>
      </c>
      <c r="O26" s="62">
        <f>'Absolute length test'!J17</f>
        <v>0</v>
      </c>
      <c r="Q26" s="41"/>
      <c r="S26" s="112"/>
    </row>
    <row r="27" spans="1:312" ht="18">
      <c r="A27" s="177"/>
      <c r="B27" s="9">
        <v>10</v>
      </c>
      <c r="C27" s="97">
        <f>'Absolute length test'!B18</f>
        <v>7236</v>
      </c>
      <c r="D27" s="25"/>
      <c r="E27" s="93"/>
      <c r="F27" s="97">
        <f>'Absolute length test'!D18</f>
        <v>7220</v>
      </c>
      <c r="G27" s="97">
        <f>'Absolute length test'!E18</f>
        <v>7291</v>
      </c>
      <c r="I27" s="39"/>
      <c r="J27" s="10"/>
      <c r="K27" s="61">
        <f>'Absolute length test'!G18</f>
        <v>0</v>
      </c>
      <c r="L27" s="25"/>
      <c r="N27" s="62">
        <f>'Absolute length test'!I18</f>
        <v>0</v>
      </c>
      <c r="O27" s="62">
        <f>'Absolute length test'!J18</f>
        <v>0</v>
      </c>
      <c r="Q27" s="39"/>
      <c r="S27" s="112"/>
    </row>
    <row r="28" spans="1:312" ht="18">
      <c r="A28" s="177"/>
      <c r="B28" s="9">
        <v>11</v>
      </c>
      <c r="C28" s="97">
        <f>'Absolute length test'!B19</f>
        <v>7104</v>
      </c>
      <c r="D28" s="25"/>
      <c r="E28" s="93"/>
      <c r="F28" s="97">
        <f>'Absolute length test'!D19</f>
        <v>7113</v>
      </c>
      <c r="I28" s="42"/>
      <c r="J28" s="12"/>
      <c r="K28" s="61">
        <f>'Absolute length test'!G19</f>
        <v>0</v>
      </c>
      <c r="L28" s="25"/>
      <c r="N28" s="62">
        <f>'Absolute length test'!I19</f>
        <v>0</v>
      </c>
      <c r="O28" s="25"/>
      <c r="Q28" s="42"/>
      <c r="S28" s="112"/>
    </row>
    <row r="29" spans="1:312" ht="18">
      <c r="A29" s="177"/>
      <c r="B29" s="9">
        <v>12</v>
      </c>
      <c r="C29" s="97">
        <f>'Absolute length test'!B20</f>
        <v>7075</v>
      </c>
      <c r="D29" s="25"/>
      <c r="E29" s="93"/>
      <c r="F29" s="97">
        <f>'Absolute length test'!D20</f>
        <v>7085</v>
      </c>
      <c r="I29" s="39"/>
      <c r="J29" s="10"/>
      <c r="K29" s="61">
        <f>'Absolute length test'!G20</f>
        <v>0</v>
      </c>
      <c r="L29" s="25"/>
      <c r="N29" s="62">
        <f>'Absolute length test'!I20</f>
        <v>0</v>
      </c>
      <c r="O29" s="25"/>
      <c r="Q29" s="39"/>
      <c r="S29" s="112"/>
    </row>
    <row r="30" spans="1:312" ht="18">
      <c r="A30" s="177"/>
      <c r="B30" s="9">
        <v>13</v>
      </c>
      <c r="C30" s="97">
        <f>'Absolute length test'!B21</f>
        <v>7055</v>
      </c>
      <c r="D30" s="25"/>
      <c r="E30" s="93"/>
      <c r="F30" s="97">
        <f>'Absolute length test'!D21</f>
        <v>7032</v>
      </c>
      <c r="I30" s="39"/>
      <c r="J30" s="10"/>
      <c r="K30" s="61">
        <f>'Absolute length test'!G21</f>
        <v>0</v>
      </c>
      <c r="L30" s="25"/>
      <c r="N30" s="62">
        <f>'Absolute length test'!I21</f>
        <v>0</v>
      </c>
      <c r="O30" s="25"/>
      <c r="Q30" s="39"/>
      <c r="S30" s="112"/>
    </row>
    <row r="31" spans="1:312" ht="18.75" thickBot="1">
      <c r="A31" s="177"/>
      <c r="B31" s="9">
        <v>14</v>
      </c>
      <c r="C31" s="97">
        <f>'Absolute length test'!B22</f>
        <v>7081</v>
      </c>
      <c r="D31" s="25"/>
      <c r="E31" s="93"/>
      <c r="F31" s="97">
        <f>'Absolute length test'!D22</f>
        <v>7027</v>
      </c>
      <c r="I31" s="39"/>
      <c r="J31" s="10"/>
      <c r="K31" s="61">
        <f>'Absolute length test'!G22</f>
        <v>0</v>
      </c>
      <c r="L31" s="25"/>
      <c r="N31" s="62">
        <f>'Absolute length test'!I22</f>
        <v>0</v>
      </c>
      <c r="O31" s="25"/>
      <c r="Q31" s="39"/>
      <c r="S31" s="112"/>
    </row>
    <row r="32" spans="1:312" s="15" customFormat="1" ht="21" thickBot="1">
      <c r="A32" s="117" t="s">
        <v>9</v>
      </c>
      <c r="B32" s="118"/>
      <c r="C32" s="181">
        <f>(SUM(C26:C31))/6</f>
        <v>7140.333333333333</v>
      </c>
      <c r="D32" s="182"/>
      <c r="F32" s="179">
        <f>SUM(F26:G31)/8</f>
        <v>7169.125</v>
      </c>
      <c r="G32" s="180"/>
      <c r="I32" s="48">
        <f>C32-F32</f>
        <v>-28.79166666666697</v>
      </c>
      <c r="J32" s="20"/>
      <c r="K32" s="189">
        <f>(SUM(K26:K31))/6</f>
        <v>0</v>
      </c>
      <c r="L32" s="190"/>
      <c r="N32" s="189">
        <f>SUM(N26:O31)/8</f>
        <v>0</v>
      </c>
      <c r="O32" s="190"/>
      <c r="Q32" s="63">
        <f>K32-N32</f>
        <v>0</v>
      </c>
      <c r="S32" s="135">
        <f>I32-Q32</f>
        <v>-28.79166666666697</v>
      </c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</row>
    <row r="33" spans="1:312" ht="16.5" thickBot="1">
      <c r="A33" s="10"/>
      <c r="B33" s="9"/>
      <c r="C33" s="9"/>
      <c r="D33" s="9"/>
      <c r="F33"/>
      <c r="G33"/>
      <c r="I33" s="10"/>
      <c r="J33" s="10"/>
      <c r="S33" s="112"/>
    </row>
    <row r="34" spans="1:312" ht="18" customHeight="1" thickBot="1">
      <c r="A34" s="191" t="s">
        <v>87</v>
      </c>
      <c r="B34" s="107">
        <v>15</v>
      </c>
      <c r="C34" s="106">
        <f>'Absolute length test'!B23</f>
        <v>6866</v>
      </c>
      <c r="D34" s="106">
        <f>'Absolute length test'!D23</f>
        <v>6868</v>
      </c>
      <c r="E34" s="108"/>
      <c r="F34" s="119"/>
      <c r="G34" s="120"/>
      <c r="H34" s="109"/>
      <c r="I34" s="110"/>
      <c r="J34" s="107"/>
      <c r="K34" s="78">
        <f>'Absolute length test'!G23</f>
        <v>0</v>
      </c>
      <c r="L34" s="78">
        <f>'Absolute length test'!I23</f>
        <v>0</v>
      </c>
      <c r="M34" s="109"/>
      <c r="N34" s="119"/>
      <c r="O34" s="120"/>
      <c r="P34" s="109"/>
      <c r="Q34" s="110"/>
      <c r="R34" s="109"/>
      <c r="S34" s="116"/>
    </row>
    <row r="35" spans="1:312" ht="18.75" thickBot="1">
      <c r="A35" s="192"/>
      <c r="B35" s="9">
        <v>16</v>
      </c>
      <c r="C35" s="106">
        <f>'Absolute length test'!B24</f>
        <v>6817</v>
      </c>
      <c r="D35" s="106">
        <f>'Absolute length test'!D24</f>
        <v>6850</v>
      </c>
      <c r="E35" s="93"/>
      <c r="F35" s="121"/>
      <c r="G35" s="122"/>
      <c r="I35" s="39"/>
      <c r="J35" s="10"/>
      <c r="K35" s="78">
        <f>'Absolute length test'!G24</f>
        <v>0</v>
      </c>
      <c r="L35" s="78">
        <f>'Absolute length test'!I24</f>
        <v>0</v>
      </c>
      <c r="N35" s="121"/>
      <c r="O35" s="122"/>
      <c r="Q35" s="39"/>
      <c r="S35" s="112"/>
    </row>
    <row r="36" spans="1:312" s="15" customFormat="1" ht="21" thickBot="1">
      <c r="A36" s="117" t="s">
        <v>9</v>
      </c>
      <c r="B36" s="118"/>
      <c r="C36" s="193">
        <f>(SUM(C34:D35))/4</f>
        <v>6850.25</v>
      </c>
      <c r="D36" s="194"/>
      <c r="F36" s="195"/>
      <c r="G36" s="196"/>
      <c r="I36" s="48">
        <f>C36</f>
        <v>6850.25</v>
      </c>
      <c r="J36" s="20"/>
      <c r="K36" s="189">
        <f>(SUM(K34:L35))/4</f>
        <v>0</v>
      </c>
      <c r="L36" s="190"/>
      <c r="N36" s="197"/>
      <c r="O36" s="198"/>
      <c r="Q36" s="63">
        <f>K36</f>
        <v>0</v>
      </c>
      <c r="S36" s="135">
        <f>Q36-I36</f>
        <v>-6850.25</v>
      </c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</row>
    <row r="37" spans="1:312" ht="15.75">
      <c r="A37" s="10"/>
      <c r="B37" s="9"/>
      <c r="C37" s="9"/>
      <c r="D37" s="9"/>
      <c r="F37"/>
      <c r="G37"/>
      <c r="I37" s="10"/>
      <c r="J37" s="10"/>
      <c r="S37"/>
    </row>
    <row r="38" spans="1:312" ht="15.75">
      <c r="A38" s="77"/>
      <c r="B38" s="9"/>
      <c r="C38" s="9"/>
      <c r="D38" s="9"/>
      <c r="F38"/>
      <c r="G38"/>
      <c r="I38" s="10"/>
      <c r="J38" s="10"/>
      <c r="S38"/>
    </row>
    <row r="39" spans="1:312" ht="15.75">
      <c r="A39" s="10"/>
      <c r="B39" s="9"/>
      <c r="C39" s="9"/>
      <c r="D39" s="9"/>
      <c r="F39" s="13"/>
      <c r="G39"/>
      <c r="I39" s="10"/>
      <c r="J39" s="10"/>
      <c r="S39"/>
    </row>
    <row r="40" spans="1:312" ht="15.75">
      <c r="A40" s="10"/>
      <c r="B40" s="9"/>
      <c r="C40" s="9"/>
      <c r="D40" s="9"/>
      <c r="F40" s="13"/>
      <c r="G40"/>
      <c r="I40" s="10"/>
      <c r="J40" s="10"/>
      <c r="S40"/>
    </row>
    <row r="41" spans="1:312" ht="15.75">
      <c r="A41" s="5"/>
      <c r="B41" s="9"/>
      <c r="C41" s="9"/>
      <c r="D41" s="9"/>
      <c r="F41" s="13"/>
      <c r="G41"/>
      <c r="I41" s="10"/>
      <c r="J41" s="10"/>
      <c r="S41"/>
    </row>
    <row r="42" spans="1:312">
      <c r="C42"/>
      <c r="D42"/>
      <c r="F42"/>
      <c r="G42"/>
      <c r="I42"/>
      <c r="S42"/>
    </row>
    <row r="43" spans="1:312">
      <c r="C43"/>
      <c r="D43"/>
      <c r="F43"/>
      <c r="G43"/>
      <c r="I43"/>
      <c r="S43"/>
    </row>
    <row r="44" spans="1:312">
      <c r="C44"/>
      <c r="D44"/>
      <c r="F44"/>
      <c r="G44"/>
      <c r="I44"/>
      <c r="S44"/>
    </row>
    <row r="45" spans="1:312">
      <c r="C45"/>
      <c r="D45"/>
      <c r="F45"/>
      <c r="G45"/>
      <c r="I45"/>
      <c r="S45"/>
    </row>
    <row r="46" spans="1:312">
      <c r="C46"/>
      <c r="D46"/>
      <c r="F46"/>
      <c r="G46"/>
      <c r="I46"/>
      <c r="S46"/>
    </row>
    <row r="47" spans="1:312">
      <c r="C47"/>
      <c r="D47"/>
      <c r="F47"/>
      <c r="G47"/>
      <c r="I47"/>
      <c r="S47"/>
    </row>
    <row r="48" spans="1:312">
      <c r="C48"/>
      <c r="D48"/>
      <c r="F48"/>
      <c r="G48"/>
      <c r="I48"/>
      <c r="S48"/>
    </row>
    <row r="49" spans="13:13" customFormat="1"/>
    <row r="50" spans="13:13" customFormat="1">
      <c r="M50" s="2"/>
    </row>
    <row r="51" spans="13:13" customFormat="1">
      <c r="M51" s="2"/>
    </row>
    <row r="52" spans="13:13" customFormat="1" ht="39.75" customHeight="1"/>
    <row r="53" spans="13:13" customFormat="1"/>
    <row r="54" spans="13:13" customFormat="1"/>
    <row r="55" spans="13:13" customFormat="1"/>
    <row r="56" spans="13:13" customFormat="1"/>
    <row r="57" spans="13:13" customFormat="1"/>
    <row r="58" spans="13:13" customFormat="1"/>
    <row r="59" spans="13:13" customFormat="1"/>
    <row r="60" spans="13:13" customFormat="1"/>
    <row r="61" spans="13:13" customFormat="1"/>
    <row r="62" spans="13:13" customFormat="1"/>
    <row r="63" spans="13:13" customFormat="1"/>
    <row r="64" spans="13:13" customFormat="1"/>
    <row r="65" spans="3:19" ht="15.75">
      <c r="C65" s="8"/>
      <c r="D65"/>
      <c r="F65"/>
      <c r="G65"/>
      <c r="I65"/>
      <c r="S65"/>
    </row>
    <row r="66" spans="3:19" ht="15.75">
      <c r="C66" s="8"/>
      <c r="D66"/>
      <c r="F66"/>
      <c r="G66"/>
      <c r="I66"/>
      <c r="S66"/>
    </row>
    <row r="67" spans="3:19" ht="15.75">
      <c r="C67" s="8"/>
      <c r="D67"/>
      <c r="F67"/>
      <c r="G67"/>
      <c r="I67"/>
      <c r="S67"/>
    </row>
    <row r="68" spans="3:19" ht="15.75">
      <c r="C68" s="8"/>
      <c r="D68"/>
      <c r="F68"/>
      <c r="G68"/>
      <c r="I68"/>
      <c r="S68"/>
    </row>
    <row r="69" spans="3:19" ht="15.75">
      <c r="C69" s="8"/>
      <c r="D69"/>
      <c r="F69"/>
      <c r="G69"/>
      <c r="I69"/>
      <c r="S69"/>
    </row>
    <row r="70" spans="3:19" ht="15.75">
      <c r="C70" s="8"/>
      <c r="D70"/>
      <c r="F70"/>
      <c r="G70"/>
      <c r="I70"/>
      <c r="S70"/>
    </row>
    <row r="71" spans="3:19" ht="15.75">
      <c r="C71" s="8"/>
      <c r="D71"/>
      <c r="F71"/>
      <c r="G71"/>
      <c r="I71"/>
      <c r="S71"/>
    </row>
    <row r="72" spans="3:19" ht="15.75">
      <c r="C72" s="8"/>
      <c r="D72"/>
      <c r="F72"/>
      <c r="G72"/>
      <c r="I72"/>
      <c r="S72"/>
    </row>
    <row r="73" spans="3:19" ht="15.75">
      <c r="C73" s="8"/>
      <c r="D73"/>
      <c r="F73"/>
      <c r="G73"/>
      <c r="I73"/>
      <c r="S73"/>
    </row>
    <row r="74" spans="3:19" ht="15.75">
      <c r="C74" s="8"/>
      <c r="D74"/>
      <c r="F74"/>
      <c r="G74"/>
      <c r="I74"/>
      <c r="S74"/>
    </row>
    <row r="75" spans="3:19" ht="15.75">
      <c r="C75" s="8"/>
      <c r="D75"/>
      <c r="F75"/>
      <c r="G75"/>
      <c r="I75"/>
      <c r="S75"/>
    </row>
    <row r="76" spans="3:19" ht="15.75">
      <c r="C76" s="8"/>
      <c r="D76"/>
      <c r="F76"/>
      <c r="G76"/>
      <c r="I76"/>
      <c r="S76"/>
    </row>
    <row r="77" spans="3:19" ht="15.75">
      <c r="C77" s="8"/>
      <c r="D77"/>
      <c r="F77"/>
      <c r="G77"/>
      <c r="I77"/>
      <c r="S77"/>
    </row>
    <row r="78" spans="3:19" ht="15.75">
      <c r="C78" s="8"/>
      <c r="D78"/>
      <c r="F78"/>
      <c r="G78"/>
      <c r="I78"/>
      <c r="S78"/>
    </row>
    <row r="79" spans="3:19" ht="15.75">
      <c r="C79" s="8"/>
      <c r="D79"/>
      <c r="F79"/>
      <c r="G79"/>
      <c r="I79"/>
      <c r="S79"/>
    </row>
    <row r="80" spans="3:19" ht="15.75">
      <c r="C80" s="23"/>
    </row>
  </sheetData>
  <mergeCells count="22">
    <mergeCell ref="A34:A35"/>
    <mergeCell ref="C36:D36"/>
    <mergeCell ref="F36:G36"/>
    <mergeCell ref="K36:L36"/>
    <mergeCell ref="N36:O36"/>
    <mergeCell ref="C32:D32"/>
    <mergeCell ref="F32:G32"/>
    <mergeCell ref="C1:I1"/>
    <mergeCell ref="K1:Q1"/>
    <mergeCell ref="K14:L14"/>
    <mergeCell ref="N14:O14"/>
    <mergeCell ref="K24:L24"/>
    <mergeCell ref="N24:O24"/>
    <mergeCell ref="K32:L32"/>
    <mergeCell ref="N32:O32"/>
    <mergeCell ref="A6:A13"/>
    <mergeCell ref="A16:A23"/>
    <mergeCell ref="A26:A31"/>
    <mergeCell ref="C14:D14"/>
    <mergeCell ref="F14:G14"/>
    <mergeCell ref="C24:D24"/>
    <mergeCell ref="F24:G24"/>
  </mergeCells>
  <conditionalFormatting sqref="S14 S24 S32">
    <cfRule type="cellIs" dxfId="8" priority="4" operator="greaterThan">
      <formula>20</formula>
    </cfRule>
  </conditionalFormatting>
  <conditionalFormatting sqref="S36">
    <cfRule type="cellIs" dxfId="7" priority="1" operator="greaterThan">
      <formula>20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Z78"/>
  <sheetViews>
    <sheetView workbookViewId="0">
      <selection activeCell="I19" sqref="I19"/>
    </sheetView>
  </sheetViews>
  <sheetFormatPr baseColWidth="10" defaultColWidth="9.140625" defaultRowHeight="15"/>
  <cols>
    <col min="3" max="3" width="9.140625" style="21"/>
    <col min="4" max="4" width="9.140625" style="24"/>
    <col min="5" max="5" width="2.28515625" customWidth="1"/>
    <col min="6" max="6" width="9.140625" style="21"/>
    <col min="7" max="7" width="9.140625" style="24"/>
    <col min="8" max="8" width="2.42578125" customWidth="1"/>
    <col min="9" max="9" width="13.28515625" style="37" customWidth="1"/>
    <col min="10" max="10" width="4.140625" customWidth="1"/>
    <col min="11" max="11" width="12.140625" customWidth="1"/>
    <col min="12" max="12" width="14.5703125" customWidth="1"/>
    <col min="13" max="13" width="2.42578125" customWidth="1"/>
    <col min="14" max="14" width="12.85546875" bestFit="1" customWidth="1"/>
    <col min="15" max="15" width="13.85546875" customWidth="1"/>
    <col min="16" max="16" width="2.28515625" customWidth="1"/>
    <col min="17" max="17" width="13.7109375" customWidth="1"/>
    <col min="18" max="18" width="4.140625" customWidth="1"/>
    <col min="19" max="19" width="14.42578125" style="37" customWidth="1"/>
  </cols>
  <sheetData>
    <row r="1" spans="1:20" ht="15.75" thickBot="1">
      <c r="C1" s="183" t="s">
        <v>11</v>
      </c>
      <c r="D1" s="184"/>
      <c r="E1" s="184"/>
      <c r="F1" s="184"/>
      <c r="G1" s="184"/>
      <c r="H1" s="184"/>
      <c r="I1" s="185"/>
      <c r="K1" s="186" t="s">
        <v>20</v>
      </c>
      <c r="L1" s="187"/>
      <c r="M1" s="187"/>
      <c r="N1" s="187"/>
      <c r="O1" s="187"/>
      <c r="P1" s="187"/>
      <c r="Q1" s="188"/>
      <c r="S1" s="149" t="s">
        <v>14</v>
      </c>
    </row>
    <row r="2" spans="1:20" ht="6" customHeight="1">
      <c r="C2" s="52"/>
      <c r="D2" s="47"/>
      <c r="F2" s="52"/>
      <c r="G2" s="47"/>
      <c r="I2" s="49"/>
      <c r="K2" s="57"/>
      <c r="L2" s="58"/>
      <c r="N2" s="57"/>
      <c r="O2" s="58"/>
      <c r="Q2" s="74"/>
      <c r="S2" s="150"/>
    </row>
    <row r="3" spans="1:20" ht="15.75">
      <c r="A3" s="4"/>
      <c r="B3" s="5"/>
      <c r="C3" s="91" t="s">
        <v>3</v>
      </c>
      <c r="D3" s="91" t="s">
        <v>0</v>
      </c>
      <c r="F3" s="91" t="s">
        <v>1</v>
      </c>
      <c r="G3" s="91" t="s">
        <v>27</v>
      </c>
      <c r="I3" s="50"/>
      <c r="J3" s="4"/>
      <c r="K3" s="92" t="s">
        <v>3</v>
      </c>
      <c r="L3" s="92" t="s">
        <v>0</v>
      </c>
      <c r="N3" s="92" t="s">
        <v>1</v>
      </c>
      <c r="O3" s="92" t="s">
        <v>27</v>
      </c>
      <c r="Q3" s="75"/>
      <c r="S3" s="150"/>
    </row>
    <row r="4" spans="1:20" ht="31.5">
      <c r="A4" s="6" t="s">
        <v>97</v>
      </c>
      <c r="B4" s="7"/>
      <c r="C4" s="53" t="s">
        <v>2</v>
      </c>
      <c r="D4" s="53" t="s">
        <v>2</v>
      </c>
      <c r="F4" s="54" t="s">
        <v>2</v>
      </c>
      <c r="G4" s="53" t="s">
        <v>2</v>
      </c>
      <c r="I4" s="51" t="s">
        <v>10</v>
      </c>
      <c r="J4" s="8"/>
      <c r="K4" s="59" t="s">
        <v>2</v>
      </c>
      <c r="L4" s="59" t="s">
        <v>2</v>
      </c>
      <c r="N4" s="60" t="s">
        <v>2</v>
      </c>
      <c r="O4" s="59" t="s">
        <v>2</v>
      </c>
      <c r="Q4" s="76" t="s">
        <v>10</v>
      </c>
      <c r="S4" s="151" t="s">
        <v>13</v>
      </c>
    </row>
    <row r="5" spans="1:20" s="15" customFormat="1" ht="8.25" customHeight="1" thickBot="1">
      <c r="A5" s="16"/>
      <c r="B5" s="17"/>
      <c r="C5" s="22"/>
      <c r="D5" s="26"/>
      <c r="F5" s="22"/>
      <c r="G5" s="27"/>
      <c r="I5" s="38"/>
      <c r="J5" s="1"/>
      <c r="K5" s="22"/>
      <c r="L5" s="26"/>
      <c r="N5" s="22"/>
      <c r="O5" s="27"/>
      <c r="Q5" s="38"/>
      <c r="S5" s="71"/>
    </row>
    <row r="6" spans="1:20" ht="18">
      <c r="A6" s="176" t="s">
        <v>6</v>
      </c>
      <c r="B6" s="9">
        <v>1</v>
      </c>
      <c r="C6" s="94">
        <f>'Absolute length test'!B9</f>
        <v>7674</v>
      </c>
      <c r="D6" s="94">
        <f>'Absolute length test'!C9</f>
        <v>7645</v>
      </c>
      <c r="E6" s="93"/>
      <c r="F6" s="94">
        <f>'Absolute length test'!D9</f>
        <v>7618</v>
      </c>
      <c r="G6" s="94">
        <f>'Absolute length test'!E9</f>
        <v>7704</v>
      </c>
      <c r="I6" s="39"/>
      <c r="J6" s="10"/>
      <c r="K6" s="61">
        <f>'Absolute length test'!W9</f>
        <v>0</v>
      </c>
      <c r="L6" s="61">
        <f>'Absolute length test'!X9</f>
        <v>0</v>
      </c>
      <c r="N6" s="61">
        <f>'Absolute length test'!Y9</f>
        <v>0</v>
      </c>
      <c r="O6" s="61">
        <f>'Absolute length test'!Z9</f>
        <v>0</v>
      </c>
      <c r="Q6" s="39"/>
      <c r="S6" s="37" t="s">
        <v>15</v>
      </c>
    </row>
    <row r="7" spans="1:20" ht="18">
      <c r="A7" s="177"/>
      <c r="B7" s="9">
        <v>2</v>
      </c>
      <c r="C7" s="94">
        <f>'Absolute length test'!B10</f>
        <v>7638</v>
      </c>
      <c r="D7" s="94">
        <f>'Absolute length test'!C10</f>
        <v>7607</v>
      </c>
      <c r="E7" s="93"/>
      <c r="F7" s="94">
        <f>'Absolute length test'!D10</f>
        <v>7582</v>
      </c>
      <c r="G7" s="94">
        <f>'Absolute length test'!E10</f>
        <v>7668</v>
      </c>
      <c r="I7" s="64"/>
      <c r="J7" s="10"/>
      <c r="K7" s="61">
        <f>'Absolute length test'!W10</f>
        <v>0</v>
      </c>
      <c r="L7" s="61">
        <f>'Absolute length test'!X10</f>
        <v>0</v>
      </c>
      <c r="N7" s="61">
        <f>'Absolute length test'!Y10</f>
        <v>0</v>
      </c>
      <c r="O7" s="61">
        <f>'Absolute length test'!Z10</f>
        <v>0</v>
      </c>
      <c r="Q7" s="64"/>
      <c r="S7" s="37" t="s">
        <v>12</v>
      </c>
    </row>
    <row r="8" spans="1:20" ht="18">
      <c r="A8" s="177"/>
      <c r="B8" s="9">
        <v>3</v>
      </c>
      <c r="C8" s="94">
        <f>'Absolute length test'!B11</f>
        <v>7618</v>
      </c>
      <c r="D8" s="94">
        <f>'Absolute length test'!C11</f>
        <v>7587</v>
      </c>
      <c r="E8" s="93"/>
      <c r="F8" s="94">
        <f>'Absolute length test'!D11</f>
        <v>7559</v>
      </c>
      <c r="G8" s="94">
        <f>'Absolute length test'!E11</f>
        <v>7643</v>
      </c>
      <c r="I8" s="39"/>
      <c r="J8" s="10"/>
      <c r="K8" s="61">
        <f>'Absolute length test'!W11</f>
        <v>0</v>
      </c>
      <c r="L8" s="61">
        <f>'Absolute length test'!X11</f>
        <v>0</v>
      </c>
      <c r="N8" s="61">
        <f>'Absolute length test'!Y11</f>
        <v>0</v>
      </c>
      <c r="O8" s="61">
        <f>'Absolute length test'!Z11</f>
        <v>0</v>
      </c>
      <c r="Q8" s="39"/>
      <c r="S8" s="37" t="s">
        <v>16</v>
      </c>
    </row>
    <row r="9" spans="1:20" ht="18">
      <c r="A9" s="177"/>
      <c r="B9" s="9">
        <v>4</v>
      </c>
      <c r="C9" s="94">
        <f>'Absolute length test'!B12</f>
        <v>7637</v>
      </c>
      <c r="D9" s="94">
        <f>'Absolute length test'!C12</f>
        <v>7609</v>
      </c>
      <c r="E9" s="93"/>
      <c r="F9" s="94">
        <f>'Absolute length test'!D12</f>
        <v>7579</v>
      </c>
      <c r="G9" s="94">
        <f>'Absolute length test'!E12</f>
        <v>7659</v>
      </c>
      <c r="I9" s="39"/>
      <c r="J9" s="10"/>
      <c r="K9" s="61">
        <f>'Absolute length test'!W12</f>
        <v>0</v>
      </c>
      <c r="L9" s="61">
        <f>'Absolute length test'!X12</f>
        <v>0</v>
      </c>
      <c r="N9" s="61">
        <f>'Absolute length test'!Y12</f>
        <v>0</v>
      </c>
      <c r="O9" s="61">
        <f>'Absolute length test'!Z12</f>
        <v>0</v>
      </c>
      <c r="Q9" s="39"/>
      <c r="S9" s="37" t="s">
        <v>17</v>
      </c>
    </row>
    <row r="10" spans="1:20" ht="18">
      <c r="A10" s="177"/>
      <c r="B10" s="9"/>
      <c r="C10" s="28"/>
      <c r="D10" s="43"/>
      <c r="F10" s="28"/>
      <c r="G10" s="43"/>
      <c r="I10" s="39"/>
      <c r="J10" s="10"/>
      <c r="K10" s="28"/>
      <c r="L10" s="43"/>
      <c r="N10" s="24"/>
      <c r="O10" s="24"/>
      <c r="Q10" s="39"/>
      <c r="S10" s="37" t="s">
        <v>18</v>
      </c>
    </row>
    <row r="11" spans="1:20" ht="18">
      <c r="A11" s="177"/>
      <c r="B11" s="9"/>
      <c r="C11" s="28"/>
      <c r="D11" s="43"/>
      <c r="F11" s="28"/>
      <c r="G11" s="43"/>
      <c r="I11" s="39"/>
      <c r="J11" s="10"/>
      <c r="K11" s="28"/>
      <c r="L11" s="43"/>
      <c r="N11" s="24"/>
      <c r="O11" s="24"/>
      <c r="Q11" s="39"/>
      <c r="S11" s="37" t="s">
        <v>19</v>
      </c>
    </row>
    <row r="12" spans="1:20" ht="18">
      <c r="A12" s="177"/>
      <c r="B12" s="9"/>
      <c r="C12" s="28"/>
      <c r="D12" s="43"/>
      <c r="F12" s="28"/>
      <c r="G12" s="43"/>
      <c r="I12" s="39"/>
      <c r="J12" s="10"/>
      <c r="K12" s="28"/>
      <c r="L12" s="43"/>
      <c r="N12" s="24"/>
      <c r="O12" s="24"/>
      <c r="Q12" s="39"/>
      <c r="S12" s="79" t="s">
        <v>25</v>
      </c>
    </row>
    <row r="13" spans="1:20" s="29" customFormat="1" ht="18.75" thickBot="1">
      <c r="A13" s="178"/>
      <c r="B13" s="30"/>
      <c r="C13" s="67"/>
      <c r="D13" s="68"/>
      <c r="F13" s="67"/>
      <c r="G13" s="68"/>
      <c r="I13" s="65"/>
      <c r="J13" s="31"/>
      <c r="K13" s="67"/>
      <c r="L13" s="68"/>
      <c r="N13" s="24"/>
      <c r="O13" s="24"/>
      <c r="Q13" s="65"/>
      <c r="S13" s="72"/>
    </row>
    <row r="14" spans="1:20" s="15" customFormat="1" ht="21" thickBot="1">
      <c r="A14" s="55" t="s">
        <v>9</v>
      </c>
      <c r="B14" s="56"/>
      <c r="C14" s="179">
        <f>(SUM(D6:D9)+SUM(C6:C9))/8</f>
        <v>7626.875</v>
      </c>
      <c r="D14" s="180"/>
      <c r="F14" s="179">
        <f>(SUM(F6:F9)+SUM(G6:G9))/8</f>
        <v>7626.5</v>
      </c>
      <c r="G14" s="180"/>
      <c r="I14" s="48">
        <f>C14-F14</f>
        <v>0.375</v>
      </c>
      <c r="J14" s="20"/>
      <c r="K14" s="189">
        <f>(SUM(L6:L13)+SUM(K6:K13))/8</f>
        <v>0</v>
      </c>
      <c r="L14" s="190"/>
      <c r="N14" s="189">
        <f>(SUM(N6:N9)+SUM(O6:O9))/8</f>
        <v>0</v>
      </c>
      <c r="O14" s="190"/>
      <c r="Q14" s="63">
        <f>K14-N14</f>
        <v>0</v>
      </c>
      <c r="S14" s="152">
        <f>I14-Q14</f>
        <v>0.375</v>
      </c>
      <c r="T14" s="80"/>
    </row>
    <row r="15" spans="1:20" s="14" customFormat="1" ht="6.75" customHeight="1" thickBot="1">
      <c r="A15" s="32"/>
      <c r="B15" s="33"/>
      <c r="C15" s="34"/>
      <c r="D15" s="35"/>
      <c r="F15" s="34"/>
      <c r="G15" s="36"/>
      <c r="H15" s="36"/>
      <c r="I15" s="40"/>
      <c r="J15" s="32"/>
      <c r="K15" s="34"/>
      <c r="L15" s="35"/>
      <c r="N15" s="84"/>
      <c r="O15" s="15"/>
      <c r="Q15" s="40"/>
      <c r="S15" s="73"/>
    </row>
    <row r="16" spans="1:20" ht="18" customHeight="1" thickBot="1">
      <c r="A16" s="176" t="s">
        <v>7</v>
      </c>
      <c r="B16" s="9">
        <v>5</v>
      </c>
      <c r="C16" s="89">
        <f>'Absolute length test'!B13</f>
        <v>7566</v>
      </c>
      <c r="D16" s="89">
        <f>'Absolute length test'!C13</f>
        <v>7539</v>
      </c>
      <c r="F16" s="89">
        <f>'Absolute length test'!D13</f>
        <v>7520</v>
      </c>
      <c r="G16" s="95">
        <f>'Absolute length test'!E13</f>
        <v>7598</v>
      </c>
      <c r="H16" s="83"/>
      <c r="I16" s="39"/>
      <c r="J16" s="10"/>
      <c r="K16" s="61">
        <f>'Absolute length test'!W13</f>
        <v>0</v>
      </c>
      <c r="L16" s="61">
        <f>'Absolute length test'!X13</f>
        <v>0</v>
      </c>
      <c r="N16" s="78">
        <f>'Absolute length test'!Y13</f>
        <v>0</v>
      </c>
      <c r="O16" s="78">
        <f>'Absolute length test'!Z13</f>
        <v>0</v>
      </c>
      <c r="P16" s="83"/>
      <c r="Q16" s="39"/>
    </row>
    <row r="17" spans="1:312" ht="18.75" thickBot="1">
      <c r="A17" s="177"/>
      <c r="B17" s="9">
        <v>6</v>
      </c>
      <c r="C17" s="95">
        <f>'Absolute length test'!B14</f>
        <v>7523</v>
      </c>
      <c r="D17" s="95">
        <f>'Absolute length test'!C14</f>
        <v>7495</v>
      </c>
      <c r="E17" s="93"/>
      <c r="F17" s="95">
        <f>'Absolute length test'!D14</f>
        <v>7478</v>
      </c>
      <c r="G17" s="89">
        <f>'Absolute length test'!E14</f>
        <v>7556</v>
      </c>
      <c r="H17" s="37"/>
      <c r="I17" s="39"/>
      <c r="J17" s="10"/>
      <c r="K17" s="61">
        <f>'Absolute length test'!W14</f>
        <v>0</v>
      </c>
      <c r="L17" s="61">
        <f>'Absolute length test'!X14</f>
        <v>0</v>
      </c>
      <c r="N17" s="78">
        <f>'Absolute length test'!Y14</f>
        <v>0</v>
      </c>
      <c r="O17" s="78">
        <f>'Absolute length test'!Z14</f>
        <v>0</v>
      </c>
      <c r="P17" s="37"/>
      <c r="Q17" s="64"/>
    </row>
    <row r="18" spans="1:312" ht="18.75" thickBot="1">
      <c r="A18" s="177"/>
      <c r="B18" s="9">
        <v>7</v>
      </c>
      <c r="C18" s="95">
        <f>'Absolute length test'!B15</f>
        <v>7453</v>
      </c>
      <c r="D18" s="95">
        <f>'Absolute length test'!C15</f>
        <v>7426</v>
      </c>
      <c r="E18" s="93"/>
      <c r="F18" s="95">
        <f>'Absolute length test'!D15</f>
        <v>7412</v>
      </c>
      <c r="G18" s="89">
        <f>'Absolute length test'!E15</f>
        <v>7477</v>
      </c>
      <c r="H18" s="37"/>
      <c r="I18" s="69"/>
      <c r="J18" s="9"/>
      <c r="K18" s="61">
        <f>'Absolute length test'!W15</f>
        <v>0</v>
      </c>
      <c r="L18" s="61">
        <f>'Absolute length test'!X15</f>
        <v>0</v>
      </c>
      <c r="N18" s="78">
        <f>'Absolute length test'!Y15</f>
        <v>0</v>
      </c>
      <c r="O18" s="78">
        <f>'Absolute length test'!Z15</f>
        <v>0</v>
      </c>
      <c r="P18" s="37"/>
      <c r="Q18" s="39"/>
    </row>
    <row r="19" spans="1:312" ht="18">
      <c r="A19" s="177"/>
      <c r="B19" s="9">
        <v>8</v>
      </c>
      <c r="C19" s="95">
        <f>'Absolute length test'!B16</f>
        <v>7451</v>
      </c>
      <c r="D19" s="95">
        <f>'Absolute length test'!C16</f>
        <v>7427</v>
      </c>
      <c r="E19" s="93"/>
      <c r="F19" s="95">
        <f>'Absolute length test'!D16</f>
        <v>7416</v>
      </c>
      <c r="G19" s="89">
        <f>'Absolute length test'!E16</f>
        <v>7475</v>
      </c>
      <c r="H19" s="37"/>
      <c r="I19" s="41"/>
      <c r="J19" s="11"/>
      <c r="K19" s="61">
        <f>'Absolute length test'!W16</f>
        <v>0</v>
      </c>
      <c r="L19" s="61">
        <f>'Absolute length test'!X16</f>
        <v>0</v>
      </c>
      <c r="N19" s="78">
        <f>'Absolute length test'!Y16</f>
        <v>0</v>
      </c>
      <c r="O19" s="78">
        <f>'Absolute length test'!Z16</f>
        <v>0</v>
      </c>
      <c r="P19" s="37"/>
      <c r="Q19" s="39"/>
    </row>
    <row r="20" spans="1:312" ht="18">
      <c r="A20" s="177"/>
      <c r="B20" s="9"/>
      <c r="C20" s="28"/>
      <c r="D20" s="43"/>
      <c r="F20" s="24"/>
      <c r="I20" s="41"/>
      <c r="J20" s="11"/>
      <c r="K20" s="28"/>
      <c r="L20" s="43"/>
      <c r="N20" s="39"/>
      <c r="O20" s="24"/>
      <c r="Q20" s="39"/>
    </row>
    <row r="21" spans="1:312" ht="18">
      <c r="A21" s="177"/>
      <c r="B21" s="9"/>
      <c r="C21" s="28"/>
      <c r="D21" s="43"/>
      <c r="F21" s="24"/>
      <c r="I21" s="41"/>
      <c r="J21" s="11"/>
      <c r="K21" s="28"/>
      <c r="L21" s="43"/>
      <c r="N21" s="39"/>
      <c r="O21" s="24"/>
      <c r="Q21" s="39"/>
    </row>
    <row r="22" spans="1:312" ht="18">
      <c r="A22" s="177"/>
      <c r="B22" s="9"/>
      <c r="C22" s="28"/>
      <c r="D22" s="43"/>
      <c r="F22" s="24"/>
      <c r="I22" s="41"/>
      <c r="J22" s="11"/>
      <c r="K22" s="28"/>
      <c r="L22" s="43"/>
      <c r="N22" s="39"/>
      <c r="O22" s="24"/>
      <c r="Q22" s="39"/>
    </row>
    <row r="23" spans="1:312" s="29" customFormat="1" ht="18.75" thickBot="1">
      <c r="A23" s="178"/>
      <c r="B23" s="30"/>
      <c r="C23" s="67"/>
      <c r="D23" s="68"/>
      <c r="F23" s="24"/>
      <c r="G23" s="66"/>
      <c r="I23" s="70"/>
      <c r="J23" s="44"/>
      <c r="K23" s="67"/>
      <c r="L23" s="68"/>
      <c r="N23" s="39"/>
      <c r="O23" s="66"/>
      <c r="Q23" s="65"/>
      <c r="S23" s="72"/>
    </row>
    <row r="24" spans="1:312" s="15" customFormat="1" ht="21" thickBot="1">
      <c r="A24" s="18" t="s">
        <v>9</v>
      </c>
      <c r="B24" s="19"/>
      <c r="C24" s="179">
        <f>(SUM(D16:D19)+SUM(C16:C19))/8</f>
        <v>7485</v>
      </c>
      <c r="D24" s="180"/>
      <c r="F24" s="179">
        <f>(SUM(F16:G19))/8</f>
        <v>7491.5</v>
      </c>
      <c r="G24" s="180"/>
      <c r="I24" s="48">
        <f>C24-F24</f>
        <v>-6.5</v>
      </c>
      <c r="J24" s="20"/>
      <c r="K24" s="189">
        <f>(SUM(L16:L19)+SUM(K16:K19))/8</f>
        <v>0</v>
      </c>
      <c r="L24" s="190"/>
      <c r="N24" s="189">
        <f>(SUM(N16:O19))/8</f>
        <v>0</v>
      </c>
      <c r="O24" s="190"/>
      <c r="Q24" s="63">
        <f>K24-N24</f>
        <v>0</v>
      </c>
      <c r="S24" s="135">
        <f>I24-Q24</f>
        <v>-6.5</v>
      </c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</row>
    <row r="25" spans="1:312" s="14" customFormat="1" ht="6" customHeight="1" thickBot="1">
      <c r="A25" s="32"/>
      <c r="B25" s="33"/>
      <c r="C25" s="34"/>
      <c r="D25" s="35"/>
      <c r="F25" s="34"/>
      <c r="G25" s="36"/>
      <c r="I25" s="45"/>
      <c r="J25" s="46"/>
      <c r="K25" s="34"/>
      <c r="L25" s="35"/>
      <c r="N25" s="34"/>
      <c r="O25" s="36"/>
      <c r="Q25" s="45"/>
      <c r="S25" s="11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</row>
    <row r="26" spans="1:312" ht="18" customHeight="1">
      <c r="A26" s="176" t="s">
        <v>8</v>
      </c>
      <c r="B26" s="9">
        <v>9</v>
      </c>
      <c r="C26" s="97">
        <f>'Absolute length test'!B17</f>
        <v>7291</v>
      </c>
      <c r="D26" s="25"/>
      <c r="E26" s="93"/>
      <c r="F26" s="97">
        <f>'Absolute length test'!D17</f>
        <v>7251</v>
      </c>
      <c r="G26" s="97">
        <f>'Absolute length test'!E17</f>
        <v>7334</v>
      </c>
      <c r="I26" s="41"/>
      <c r="J26" s="9"/>
      <c r="K26" s="61">
        <f>'Absolute length test'!W17</f>
        <v>0</v>
      </c>
      <c r="L26" s="25"/>
      <c r="N26" s="62">
        <f>'Absolute length test'!Y17</f>
        <v>0</v>
      </c>
      <c r="O26" s="62">
        <f>'Absolute length test'!Z17</f>
        <v>0</v>
      </c>
      <c r="Q26" s="41"/>
      <c r="S26" s="112"/>
    </row>
    <row r="27" spans="1:312" ht="18">
      <c r="A27" s="177"/>
      <c r="B27" s="9">
        <v>10</v>
      </c>
      <c r="C27" s="97">
        <f>'Absolute length test'!B18</f>
        <v>7236</v>
      </c>
      <c r="D27" s="25"/>
      <c r="E27" s="93"/>
      <c r="F27" s="97">
        <f>'Absolute length test'!D18</f>
        <v>7220</v>
      </c>
      <c r="G27" s="97">
        <f>'Absolute length test'!E18</f>
        <v>7291</v>
      </c>
      <c r="I27" s="39"/>
      <c r="J27" s="10"/>
      <c r="K27" s="61">
        <f>'Absolute length test'!W18</f>
        <v>0</v>
      </c>
      <c r="L27" s="25"/>
      <c r="N27" s="62">
        <f>'Absolute length test'!Y18</f>
        <v>0</v>
      </c>
      <c r="O27" s="62">
        <f>'Absolute length test'!Z18</f>
        <v>0</v>
      </c>
      <c r="Q27" s="39"/>
      <c r="S27" s="112"/>
    </row>
    <row r="28" spans="1:312" ht="18">
      <c r="A28" s="177"/>
      <c r="B28" s="9">
        <v>11</v>
      </c>
      <c r="C28" s="97">
        <f>'Absolute length test'!B19</f>
        <v>7104</v>
      </c>
      <c r="D28" s="25"/>
      <c r="E28" s="93"/>
      <c r="F28" s="97">
        <f>'Absolute length test'!D19</f>
        <v>7113</v>
      </c>
      <c r="G28" s="42"/>
      <c r="I28" s="42"/>
      <c r="J28" s="12"/>
      <c r="K28" s="61">
        <f>'Absolute length test'!W19</f>
        <v>0</v>
      </c>
      <c r="L28" s="25"/>
      <c r="N28" s="62">
        <f>'Absolute length test'!Y19</f>
        <v>0</v>
      </c>
      <c r="O28" s="42"/>
      <c r="Q28" s="42"/>
      <c r="S28" s="112"/>
    </row>
    <row r="29" spans="1:312" ht="18">
      <c r="A29" s="177"/>
      <c r="B29" s="9">
        <v>12</v>
      </c>
      <c r="C29" s="97">
        <f>'Absolute length test'!B20</f>
        <v>7075</v>
      </c>
      <c r="D29" s="25"/>
      <c r="E29" s="93"/>
      <c r="F29" s="97">
        <f>'Absolute length test'!D20</f>
        <v>7085</v>
      </c>
      <c r="G29" s="42"/>
      <c r="I29" s="39"/>
      <c r="J29" s="10"/>
      <c r="K29" s="61">
        <f>'Absolute length test'!W20</f>
        <v>0</v>
      </c>
      <c r="L29" s="25"/>
      <c r="N29" s="62">
        <f>'Absolute length test'!Y20</f>
        <v>0</v>
      </c>
      <c r="O29" s="42"/>
      <c r="Q29" s="39"/>
      <c r="S29" s="112"/>
    </row>
    <row r="30" spans="1:312" ht="18">
      <c r="A30" s="177"/>
      <c r="B30" s="9">
        <v>13</v>
      </c>
      <c r="C30" s="97">
        <f>'Absolute length test'!B21</f>
        <v>7055</v>
      </c>
      <c r="D30" s="25"/>
      <c r="E30" s="93"/>
      <c r="F30" s="97">
        <f>'Absolute length test'!D21</f>
        <v>7032</v>
      </c>
      <c r="G30" s="42"/>
      <c r="I30" s="39"/>
      <c r="J30" s="10"/>
      <c r="K30" s="61">
        <f>'Absolute length test'!W21</f>
        <v>0</v>
      </c>
      <c r="L30" s="25"/>
      <c r="N30" s="62">
        <f>'Absolute length test'!Y21</f>
        <v>0</v>
      </c>
      <c r="O30" s="42"/>
      <c r="Q30" s="39"/>
      <c r="S30" s="112"/>
    </row>
    <row r="31" spans="1:312" ht="18.75" thickBot="1">
      <c r="A31" s="177"/>
      <c r="B31" s="9">
        <v>14</v>
      </c>
      <c r="C31" s="97">
        <f>'Absolute length test'!B22</f>
        <v>7081</v>
      </c>
      <c r="D31" s="25"/>
      <c r="E31" s="93"/>
      <c r="F31" s="97">
        <f>'Absolute length test'!D22</f>
        <v>7027</v>
      </c>
      <c r="G31" s="42"/>
      <c r="I31" s="39"/>
      <c r="J31" s="10"/>
      <c r="K31" s="61">
        <f>'Absolute length test'!W22</f>
        <v>0</v>
      </c>
      <c r="L31" s="25"/>
      <c r="N31" s="62">
        <f>'Absolute length test'!Y22</f>
        <v>0</v>
      </c>
      <c r="O31" s="42"/>
      <c r="Q31" s="39"/>
      <c r="S31" s="112"/>
    </row>
    <row r="32" spans="1:312" s="15" customFormat="1" ht="21" thickBot="1">
      <c r="A32" s="117" t="s">
        <v>9</v>
      </c>
      <c r="B32" s="118"/>
      <c r="C32" s="181">
        <f>(SUM(C26:C31))/6</f>
        <v>7140.333333333333</v>
      </c>
      <c r="D32" s="182"/>
      <c r="F32" s="179">
        <f>SUM(F26:G31)/8</f>
        <v>7169.125</v>
      </c>
      <c r="G32" s="180"/>
      <c r="I32" s="48">
        <f>C32-F32</f>
        <v>-28.79166666666697</v>
      </c>
      <c r="J32" s="20"/>
      <c r="K32" s="189">
        <f>(SUM(K26:K31))/6</f>
        <v>0</v>
      </c>
      <c r="L32" s="190"/>
      <c r="N32" s="189">
        <f>SUM(N26:O31)/8</f>
        <v>0</v>
      </c>
      <c r="O32" s="190"/>
      <c r="Q32" s="63">
        <f>K32-N32</f>
        <v>0</v>
      </c>
      <c r="S32" s="135">
        <f>I32-Q32</f>
        <v>-28.79166666666697</v>
      </c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</row>
    <row r="33" spans="1:312" ht="16.5" thickBot="1">
      <c r="A33" s="10"/>
      <c r="B33" s="9"/>
      <c r="C33" s="9"/>
      <c r="D33" s="9"/>
      <c r="F33"/>
      <c r="G33"/>
      <c r="I33" s="10"/>
      <c r="J33" s="10"/>
      <c r="S33" s="112"/>
    </row>
    <row r="34" spans="1:312" ht="18" customHeight="1">
      <c r="A34" s="191" t="s">
        <v>87</v>
      </c>
      <c r="B34" s="107">
        <v>15</v>
      </c>
      <c r="C34" s="106">
        <f>'Absolute length test'!B23</f>
        <v>6866</v>
      </c>
      <c r="D34" s="106">
        <f>'Absolute length test'!D23</f>
        <v>6868</v>
      </c>
      <c r="E34" s="108"/>
      <c r="F34" s="119"/>
      <c r="G34" s="120"/>
      <c r="H34" s="109"/>
      <c r="I34" s="110"/>
      <c r="J34" s="107"/>
      <c r="K34" s="78">
        <f>'Absolute length test'!W23</f>
        <v>0</v>
      </c>
      <c r="L34" s="78">
        <f>'Absolute length test'!Y23</f>
        <v>0</v>
      </c>
      <c r="M34" s="109"/>
      <c r="N34" s="119"/>
      <c r="O34" s="120"/>
      <c r="P34" s="109"/>
      <c r="Q34" s="110"/>
      <c r="R34" s="109"/>
      <c r="S34" s="116"/>
    </row>
    <row r="35" spans="1:312" ht="18.75" thickBot="1">
      <c r="A35" s="192"/>
      <c r="B35" s="9">
        <v>16</v>
      </c>
      <c r="C35" s="106">
        <f>'Absolute length test'!B24</f>
        <v>6817</v>
      </c>
      <c r="D35" s="106">
        <f>'Absolute length test'!D24</f>
        <v>6850</v>
      </c>
      <c r="E35" s="93"/>
      <c r="F35" s="121"/>
      <c r="G35" s="122"/>
      <c r="I35" s="39"/>
      <c r="J35" s="10"/>
      <c r="K35" s="61">
        <f>'Absolute length test'!W24</f>
        <v>0</v>
      </c>
      <c r="L35" s="62">
        <f>'Absolute length test'!Y24</f>
        <v>0</v>
      </c>
      <c r="N35" s="121"/>
      <c r="O35" s="122"/>
      <c r="Q35" s="39"/>
      <c r="S35" s="112"/>
    </row>
    <row r="36" spans="1:312" s="15" customFormat="1" ht="21" thickBot="1">
      <c r="A36" s="117" t="s">
        <v>9</v>
      </c>
      <c r="B36" s="118"/>
      <c r="C36" s="193">
        <f>(SUM(C34:D35))/4</f>
        <v>6850.25</v>
      </c>
      <c r="D36" s="194"/>
      <c r="F36" s="195"/>
      <c r="G36" s="196"/>
      <c r="I36" s="48">
        <f>C36</f>
        <v>6850.25</v>
      </c>
      <c r="J36" s="20"/>
      <c r="K36" s="189">
        <f>(SUM(K34:L35))/4</f>
        <v>0</v>
      </c>
      <c r="L36" s="190"/>
      <c r="N36" s="197"/>
      <c r="O36" s="198"/>
      <c r="Q36" s="63">
        <f>K36</f>
        <v>0</v>
      </c>
      <c r="S36" s="135">
        <f>Q36-I36</f>
        <v>-6850.25</v>
      </c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</row>
    <row r="37" spans="1:312" ht="15.75">
      <c r="A37" s="10"/>
      <c r="B37" s="9"/>
      <c r="C37" s="9"/>
      <c r="D37" s="9"/>
      <c r="F37" s="13"/>
      <c r="G37"/>
      <c r="I37" s="10"/>
      <c r="J37" s="10"/>
      <c r="S37"/>
    </row>
    <row r="38" spans="1:312" ht="15.75">
      <c r="A38" s="10"/>
      <c r="B38" s="9"/>
      <c r="C38" s="9"/>
      <c r="D38" s="9"/>
      <c r="F38" s="13"/>
      <c r="G38"/>
      <c r="I38" s="10"/>
      <c r="J38" s="10"/>
      <c r="S38"/>
    </row>
    <row r="39" spans="1:312" ht="15.75">
      <c r="A39" s="5"/>
      <c r="B39" s="9"/>
      <c r="C39" s="9"/>
      <c r="D39" s="9"/>
      <c r="F39" s="13"/>
      <c r="G39"/>
      <c r="I39" s="10"/>
      <c r="J39" s="10"/>
      <c r="S39"/>
    </row>
    <row r="40" spans="1:312">
      <c r="C40"/>
      <c r="D40"/>
      <c r="F40"/>
      <c r="G40"/>
      <c r="I40"/>
      <c r="S40"/>
    </row>
    <row r="41" spans="1:312">
      <c r="C41"/>
      <c r="D41"/>
      <c r="F41"/>
      <c r="G41"/>
      <c r="I41"/>
      <c r="S41"/>
    </row>
    <row r="42" spans="1:312">
      <c r="C42"/>
      <c r="D42"/>
      <c r="F42"/>
      <c r="G42"/>
      <c r="I42"/>
      <c r="S42"/>
    </row>
    <row r="43" spans="1:312">
      <c r="C43"/>
      <c r="D43"/>
      <c r="F43"/>
      <c r="G43"/>
      <c r="I43"/>
      <c r="S43"/>
    </row>
    <row r="44" spans="1:312">
      <c r="C44"/>
      <c r="D44"/>
      <c r="F44"/>
      <c r="G44"/>
      <c r="I44"/>
      <c r="S44"/>
    </row>
    <row r="45" spans="1:312">
      <c r="C45"/>
      <c r="D45"/>
      <c r="F45"/>
      <c r="G45"/>
      <c r="I45"/>
      <c r="S45"/>
    </row>
    <row r="46" spans="1:312">
      <c r="C46"/>
      <c r="D46"/>
      <c r="F46"/>
      <c r="G46"/>
      <c r="I46"/>
      <c r="S46"/>
    </row>
    <row r="47" spans="1:312">
      <c r="C47"/>
      <c r="D47"/>
      <c r="F47"/>
      <c r="G47"/>
      <c r="I47"/>
      <c r="S47"/>
    </row>
    <row r="48" spans="1:312">
      <c r="C48"/>
      <c r="D48"/>
      <c r="F48"/>
      <c r="G48"/>
      <c r="I48"/>
      <c r="M48" s="2"/>
      <c r="S48"/>
    </row>
    <row r="49" spans="3:19">
      <c r="C49"/>
      <c r="D49"/>
      <c r="F49"/>
      <c r="G49"/>
      <c r="I49"/>
      <c r="M49" s="2"/>
      <c r="S49"/>
    </row>
    <row r="50" spans="3:19" ht="39.75" customHeight="1">
      <c r="C50"/>
      <c r="D50"/>
      <c r="F50"/>
      <c r="G50"/>
      <c r="I50"/>
      <c r="S50"/>
    </row>
    <row r="51" spans="3:19">
      <c r="C51"/>
      <c r="D51"/>
      <c r="F51"/>
      <c r="G51"/>
      <c r="I51"/>
      <c r="S51"/>
    </row>
    <row r="52" spans="3:19">
      <c r="C52"/>
      <c r="D52"/>
      <c r="F52"/>
      <c r="G52"/>
      <c r="I52"/>
      <c r="S52"/>
    </row>
    <row r="53" spans="3:19">
      <c r="C53"/>
      <c r="D53"/>
      <c r="F53"/>
      <c r="G53"/>
      <c r="I53"/>
      <c r="S53"/>
    </row>
    <row r="54" spans="3:19">
      <c r="C54"/>
      <c r="D54"/>
      <c r="F54"/>
      <c r="G54"/>
      <c r="I54"/>
      <c r="S54"/>
    </row>
    <row r="55" spans="3:19">
      <c r="C55"/>
      <c r="D55"/>
      <c r="F55"/>
      <c r="G55"/>
      <c r="I55"/>
      <c r="S55"/>
    </row>
    <row r="56" spans="3:19">
      <c r="C56"/>
      <c r="D56"/>
      <c r="F56"/>
      <c r="G56"/>
      <c r="I56"/>
      <c r="S56"/>
    </row>
    <row r="57" spans="3:19">
      <c r="C57"/>
      <c r="D57"/>
      <c r="F57"/>
      <c r="G57"/>
      <c r="I57"/>
      <c r="S57"/>
    </row>
    <row r="58" spans="3:19">
      <c r="C58"/>
      <c r="D58"/>
      <c r="F58"/>
      <c r="G58"/>
      <c r="I58"/>
      <c r="S58"/>
    </row>
    <row r="59" spans="3:19">
      <c r="C59"/>
      <c r="D59"/>
      <c r="F59"/>
      <c r="G59"/>
      <c r="I59"/>
      <c r="S59"/>
    </row>
    <row r="60" spans="3:19">
      <c r="C60"/>
      <c r="D60"/>
      <c r="F60"/>
      <c r="G60"/>
      <c r="I60"/>
      <c r="S60"/>
    </row>
    <row r="61" spans="3:19">
      <c r="C61"/>
      <c r="D61"/>
      <c r="F61"/>
      <c r="G61"/>
      <c r="I61"/>
      <c r="S61"/>
    </row>
    <row r="62" spans="3:19">
      <c r="C62"/>
      <c r="D62"/>
      <c r="F62"/>
      <c r="G62"/>
      <c r="I62"/>
      <c r="S62"/>
    </row>
    <row r="63" spans="3:19" ht="15.75">
      <c r="C63" s="8"/>
      <c r="D63"/>
      <c r="F63"/>
      <c r="G63"/>
      <c r="I63"/>
      <c r="S63"/>
    </row>
    <row r="64" spans="3:19" ht="15.75">
      <c r="C64" s="8"/>
      <c r="D64"/>
      <c r="F64"/>
      <c r="G64"/>
      <c r="I64"/>
      <c r="S64"/>
    </row>
    <row r="65" spans="3:19" ht="15.75">
      <c r="C65" s="8"/>
      <c r="D65"/>
      <c r="F65"/>
      <c r="G65"/>
      <c r="I65"/>
      <c r="S65"/>
    </row>
    <row r="66" spans="3:19" ht="15.75">
      <c r="C66" s="8"/>
      <c r="D66"/>
      <c r="F66"/>
      <c r="G66"/>
      <c r="I66"/>
      <c r="S66"/>
    </row>
    <row r="67" spans="3:19" ht="15.75">
      <c r="C67" s="8"/>
      <c r="D67"/>
      <c r="F67"/>
      <c r="G67"/>
      <c r="I67"/>
      <c r="S67"/>
    </row>
    <row r="68" spans="3:19" ht="15.75">
      <c r="C68" s="8"/>
      <c r="D68"/>
      <c r="F68"/>
      <c r="G68"/>
      <c r="I68"/>
      <c r="S68"/>
    </row>
    <row r="69" spans="3:19" ht="15.75">
      <c r="C69" s="8"/>
      <c r="D69"/>
      <c r="F69"/>
      <c r="G69"/>
      <c r="I69"/>
      <c r="S69"/>
    </row>
    <row r="70" spans="3:19" ht="15.75">
      <c r="C70" s="8"/>
      <c r="D70"/>
      <c r="F70"/>
      <c r="G70"/>
      <c r="I70"/>
      <c r="S70"/>
    </row>
    <row r="71" spans="3:19" ht="15.75">
      <c r="C71" s="8"/>
      <c r="D71"/>
      <c r="F71"/>
      <c r="G71"/>
      <c r="I71"/>
      <c r="S71"/>
    </row>
    <row r="72" spans="3:19" ht="15.75">
      <c r="C72" s="8"/>
      <c r="D72"/>
      <c r="F72"/>
      <c r="G72"/>
      <c r="I72"/>
      <c r="S72"/>
    </row>
    <row r="73" spans="3:19" ht="15.75">
      <c r="C73" s="8"/>
      <c r="D73"/>
      <c r="F73"/>
      <c r="G73"/>
      <c r="I73"/>
      <c r="S73"/>
    </row>
    <row r="74" spans="3:19" ht="15.75">
      <c r="C74" s="8"/>
      <c r="D74"/>
      <c r="F74"/>
      <c r="G74"/>
      <c r="I74"/>
      <c r="S74"/>
    </row>
    <row r="75" spans="3:19" ht="15.75">
      <c r="C75" s="8"/>
      <c r="D75"/>
      <c r="F75"/>
      <c r="G75"/>
      <c r="I75"/>
      <c r="S75"/>
    </row>
    <row r="76" spans="3:19" ht="15.75">
      <c r="C76" s="8"/>
      <c r="D76"/>
      <c r="F76"/>
      <c r="G76"/>
      <c r="I76"/>
      <c r="S76"/>
    </row>
    <row r="77" spans="3:19" ht="15.75">
      <c r="C77" s="8"/>
      <c r="D77"/>
      <c r="F77"/>
      <c r="G77"/>
      <c r="I77"/>
      <c r="S77"/>
    </row>
    <row r="78" spans="3:19" ht="15.75">
      <c r="C78" s="23"/>
    </row>
  </sheetData>
  <mergeCells count="22">
    <mergeCell ref="C36:D36"/>
    <mergeCell ref="F36:G36"/>
    <mergeCell ref="K36:L36"/>
    <mergeCell ref="N36:O36"/>
    <mergeCell ref="A34:A35"/>
    <mergeCell ref="C32:D32"/>
    <mergeCell ref="F32:G32"/>
    <mergeCell ref="K32:L32"/>
    <mergeCell ref="N32:O32"/>
    <mergeCell ref="A16:A23"/>
    <mergeCell ref="C24:D24"/>
    <mergeCell ref="F24:G24"/>
    <mergeCell ref="K24:L24"/>
    <mergeCell ref="N24:O24"/>
    <mergeCell ref="A26:A31"/>
    <mergeCell ref="C1:I1"/>
    <mergeCell ref="K1:Q1"/>
    <mergeCell ref="A6:A13"/>
    <mergeCell ref="C14:D14"/>
    <mergeCell ref="F14:G14"/>
    <mergeCell ref="K14:L14"/>
    <mergeCell ref="N14:O14"/>
  </mergeCells>
  <conditionalFormatting sqref="S14">
    <cfRule type="cellIs" dxfId="6" priority="5" operator="greaterThan">
      <formula>20</formula>
    </cfRule>
  </conditionalFormatting>
  <conditionalFormatting sqref="S24 S32">
    <cfRule type="cellIs" dxfId="5" priority="3" operator="greaterThan">
      <formula>20</formula>
    </cfRule>
  </conditionalFormatting>
  <conditionalFormatting sqref="S36">
    <cfRule type="cellIs" dxfId="4" priority="1" operator="greaterThan">
      <formula>20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H1:L38"/>
  <sheetViews>
    <sheetView topLeftCell="H1" workbookViewId="0">
      <selection activeCell="I2" sqref="I2"/>
    </sheetView>
  </sheetViews>
  <sheetFormatPr baseColWidth="10" defaultColWidth="9.140625" defaultRowHeight="15"/>
  <cols>
    <col min="9" max="9" width="25.28515625" customWidth="1"/>
    <col min="10" max="11" width="24" bestFit="1" customWidth="1"/>
  </cols>
  <sheetData>
    <row r="1" spans="8:12">
      <c r="H1" s="153"/>
      <c r="I1" s="153"/>
      <c r="J1" s="153"/>
      <c r="K1" s="153"/>
      <c r="L1" s="153"/>
    </row>
    <row r="2" spans="8:12">
      <c r="H2" s="153"/>
      <c r="I2" s="153" t="s">
        <v>24</v>
      </c>
      <c r="J2" s="153"/>
      <c r="K2" s="153"/>
      <c r="L2" s="153"/>
    </row>
    <row r="3" spans="8:12" ht="30">
      <c r="H3" s="153"/>
      <c r="I3" s="154"/>
      <c r="J3" s="155" t="s">
        <v>34</v>
      </c>
      <c r="K3" s="156" t="s">
        <v>35</v>
      </c>
      <c r="L3" s="153"/>
    </row>
    <row r="4" spans="8:12" ht="25.5">
      <c r="H4" s="153"/>
      <c r="I4" s="199" t="s">
        <v>31</v>
      </c>
      <c r="J4" s="200"/>
      <c r="K4" s="200"/>
      <c r="L4" s="153"/>
    </row>
    <row r="5" spans="8:12" ht="15.75">
      <c r="H5" s="153"/>
      <c r="I5" s="157" t="s">
        <v>3</v>
      </c>
      <c r="J5" s="158">
        <v>520</v>
      </c>
      <c r="K5" s="159"/>
      <c r="L5" s="153"/>
    </row>
    <row r="6" spans="8:12" ht="15.75">
      <c r="H6" s="153"/>
      <c r="I6" s="157" t="s">
        <v>4</v>
      </c>
      <c r="J6" s="158">
        <v>525</v>
      </c>
      <c r="K6" s="159"/>
      <c r="L6" s="153"/>
    </row>
    <row r="7" spans="8:12" ht="15.75">
      <c r="H7" s="153"/>
      <c r="I7" s="157" t="s">
        <v>0</v>
      </c>
      <c r="J7" s="158">
        <v>523</v>
      </c>
      <c r="K7" s="159"/>
      <c r="L7" s="153"/>
    </row>
    <row r="8" spans="8:12" ht="15.75">
      <c r="H8" s="153"/>
      <c r="I8" s="157" t="s">
        <v>29</v>
      </c>
      <c r="J8" s="95">
        <f>J5-J7</f>
        <v>-3</v>
      </c>
      <c r="K8" s="89">
        <f>K5-K7</f>
        <v>0</v>
      </c>
      <c r="L8" s="153"/>
    </row>
    <row r="9" spans="8:12" ht="25.5">
      <c r="H9" s="153"/>
      <c r="I9" s="201" t="s">
        <v>33</v>
      </c>
      <c r="J9" s="202"/>
      <c r="K9" s="202"/>
      <c r="L9" s="153"/>
    </row>
    <row r="10" spans="8:12" ht="15.75">
      <c r="H10" s="153"/>
      <c r="I10" s="157" t="s">
        <v>3</v>
      </c>
      <c r="J10" s="160">
        <v>321</v>
      </c>
      <c r="K10" s="159"/>
      <c r="L10" s="153"/>
    </row>
    <row r="11" spans="8:12" ht="15.75">
      <c r="H11" s="153"/>
      <c r="I11" s="157" t="s">
        <v>4</v>
      </c>
      <c r="J11" s="160">
        <v>424</v>
      </c>
      <c r="K11" s="159"/>
      <c r="L11" s="153"/>
    </row>
    <row r="12" spans="8:12" ht="15.75">
      <c r="H12" s="153"/>
      <c r="I12" s="157" t="s">
        <v>0</v>
      </c>
      <c r="J12" s="160">
        <v>523</v>
      </c>
      <c r="K12" s="159"/>
      <c r="L12" s="153"/>
    </row>
    <row r="13" spans="8:12" ht="15.75">
      <c r="H13" s="153"/>
      <c r="I13" s="157" t="s">
        <v>30</v>
      </c>
      <c r="J13" s="160">
        <f>J12-J10</f>
        <v>202</v>
      </c>
      <c r="K13" s="160">
        <f>K12-K10</f>
        <v>0</v>
      </c>
      <c r="L13" s="153"/>
    </row>
    <row r="14" spans="8:12" ht="15.75">
      <c r="H14" s="153"/>
      <c r="I14" s="157" t="s">
        <v>32</v>
      </c>
      <c r="J14" s="160">
        <f>(J11-J10)-(J6-J5)</f>
        <v>98</v>
      </c>
      <c r="K14" s="160">
        <f>(K11-K10)-(K6-K5)</f>
        <v>0</v>
      </c>
      <c r="L14" s="153"/>
    </row>
    <row r="15" spans="8:12" ht="40.5">
      <c r="H15" s="153"/>
      <c r="I15" s="161" t="s">
        <v>5</v>
      </c>
      <c r="J15" s="162">
        <f>J13+J8</f>
        <v>199</v>
      </c>
      <c r="K15" s="163">
        <f>K13+K8</f>
        <v>0</v>
      </c>
      <c r="L15" s="153"/>
    </row>
    <row r="16" spans="8:12">
      <c r="H16" s="153"/>
      <c r="I16" s="153"/>
      <c r="J16" s="153"/>
      <c r="K16" s="153"/>
      <c r="L16" s="153"/>
    </row>
    <row r="17" spans="8:12">
      <c r="H17" s="153"/>
      <c r="I17" s="153"/>
      <c r="J17" s="153"/>
      <c r="K17" s="153"/>
      <c r="L17" s="153"/>
    </row>
    <row r="18" spans="8:12">
      <c r="H18" s="153"/>
      <c r="I18" s="153" t="s">
        <v>23</v>
      </c>
      <c r="J18" s="153"/>
      <c r="K18" s="153"/>
      <c r="L18" s="153"/>
    </row>
    <row r="19" spans="8:12">
      <c r="H19" s="153"/>
      <c r="I19" s="153"/>
      <c r="J19" s="153"/>
      <c r="K19" s="153"/>
      <c r="L19" s="153"/>
    </row>
    <row r="20" spans="8:12">
      <c r="H20" s="153"/>
      <c r="I20" s="153"/>
      <c r="J20" s="153"/>
      <c r="K20" s="153"/>
      <c r="L20" s="153"/>
    </row>
    <row r="21" spans="8:12">
      <c r="H21" s="153"/>
      <c r="I21" s="153" t="s">
        <v>26</v>
      </c>
      <c r="J21" s="153"/>
      <c r="K21" s="153"/>
      <c r="L21" s="153"/>
    </row>
    <row r="22" spans="8:12" ht="30">
      <c r="H22" s="153"/>
      <c r="I22" s="154"/>
      <c r="J22" s="155" t="s">
        <v>34</v>
      </c>
      <c r="K22" s="156" t="s">
        <v>35</v>
      </c>
      <c r="L22" s="153"/>
    </row>
    <row r="23" spans="8:12" ht="25.5">
      <c r="H23" s="153"/>
      <c r="I23" s="199" t="s">
        <v>31</v>
      </c>
      <c r="J23" s="200"/>
      <c r="K23" s="200"/>
      <c r="L23" s="153"/>
    </row>
    <row r="24" spans="8:12" ht="15.75">
      <c r="H24" s="153"/>
      <c r="I24" s="157" t="s">
        <v>3</v>
      </c>
      <c r="J24" s="158">
        <v>520</v>
      </c>
      <c r="K24" s="159"/>
      <c r="L24" s="153"/>
    </row>
    <row r="25" spans="8:12" ht="15.75">
      <c r="H25" s="153"/>
      <c r="I25" s="157" t="s">
        <v>4</v>
      </c>
      <c r="J25" s="158">
        <v>525</v>
      </c>
      <c r="K25" s="159"/>
      <c r="L25" s="153"/>
    </row>
    <row r="26" spans="8:12" ht="15.75">
      <c r="H26" s="153"/>
      <c r="I26" s="157" t="s">
        <v>0</v>
      </c>
      <c r="J26" s="158">
        <v>523</v>
      </c>
      <c r="K26" s="159"/>
      <c r="L26" s="153"/>
    </row>
    <row r="27" spans="8:12" ht="15.75">
      <c r="H27" s="153"/>
      <c r="I27" s="157" t="s">
        <v>29</v>
      </c>
      <c r="J27" s="95">
        <f>J24-J26</f>
        <v>-3</v>
      </c>
      <c r="K27" s="89">
        <f>K24-K26</f>
        <v>0</v>
      </c>
      <c r="L27" s="153"/>
    </row>
    <row r="28" spans="8:12" ht="25.5">
      <c r="H28" s="153"/>
      <c r="I28" s="201" t="s">
        <v>33</v>
      </c>
      <c r="J28" s="202"/>
      <c r="K28" s="202"/>
      <c r="L28" s="153"/>
    </row>
    <row r="29" spans="8:12" ht="15.75">
      <c r="H29" s="153"/>
      <c r="I29" s="157" t="s">
        <v>3</v>
      </c>
      <c r="J29" s="160">
        <v>321</v>
      </c>
      <c r="K29" s="159"/>
      <c r="L29" s="153"/>
    </row>
    <row r="30" spans="8:12" ht="15.75">
      <c r="H30" s="153"/>
      <c r="I30" s="157" t="s">
        <v>4</v>
      </c>
      <c r="J30" s="160">
        <v>424</v>
      </c>
      <c r="K30" s="159"/>
      <c r="L30" s="153"/>
    </row>
    <row r="31" spans="8:12" ht="15.75">
      <c r="H31" s="153"/>
      <c r="I31" s="157" t="s">
        <v>0</v>
      </c>
      <c r="J31" s="160">
        <v>523</v>
      </c>
      <c r="K31" s="159"/>
      <c r="L31" s="153"/>
    </row>
    <row r="32" spans="8:12" ht="15.75">
      <c r="H32" s="153"/>
      <c r="I32" s="157" t="s">
        <v>30</v>
      </c>
      <c r="J32" s="160">
        <f>J31-J29</f>
        <v>202</v>
      </c>
      <c r="K32" s="160">
        <f>K31-K29</f>
        <v>0</v>
      </c>
      <c r="L32" s="153"/>
    </row>
    <row r="33" spans="8:12" ht="15.75">
      <c r="H33" s="153"/>
      <c r="I33" s="157" t="s">
        <v>32</v>
      </c>
      <c r="J33" s="160">
        <f>(J30-J29)-(J25-J24)</f>
        <v>98</v>
      </c>
      <c r="K33" s="160">
        <f>(K30-K29)-(K25-K24)</f>
        <v>0</v>
      </c>
      <c r="L33" s="153"/>
    </row>
    <row r="34" spans="8:12" ht="40.5">
      <c r="H34" s="153"/>
      <c r="I34" s="161" t="s">
        <v>5</v>
      </c>
      <c r="J34" s="162">
        <f>J32+J27</f>
        <v>199</v>
      </c>
      <c r="K34" s="163">
        <f>K32+K27</f>
        <v>0</v>
      </c>
      <c r="L34" s="153"/>
    </row>
    <row r="35" spans="8:12">
      <c r="H35" s="153"/>
      <c r="I35" s="153"/>
      <c r="J35" s="153"/>
      <c r="K35" s="153"/>
      <c r="L35" s="153"/>
    </row>
    <row r="36" spans="8:12">
      <c r="H36" s="153"/>
      <c r="I36" s="153"/>
      <c r="J36" s="153"/>
      <c r="K36" s="153"/>
      <c r="L36" s="153"/>
    </row>
    <row r="37" spans="8:12">
      <c r="H37" s="153"/>
      <c r="I37" s="153" t="s">
        <v>23</v>
      </c>
      <c r="J37" s="153"/>
      <c r="K37" s="153"/>
      <c r="L37" s="153"/>
    </row>
    <row r="38" spans="8:12">
      <c r="H38" s="153"/>
      <c r="I38" s="153"/>
      <c r="J38" s="153"/>
      <c r="K38" s="153"/>
      <c r="L38" s="153"/>
    </row>
  </sheetData>
  <mergeCells count="4">
    <mergeCell ref="I23:K23"/>
    <mergeCell ref="I4:K4"/>
    <mergeCell ref="I9:K9"/>
    <mergeCell ref="I28:K28"/>
  </mergeCells>
  <conditionalFormatting sqref="J15:K15">
    <cfRule type="cellIs" dxfId="3" priority="11" operator="greaterThan">
      <formula>200</formula>
    </cfRule>
    <cfRule type="cellIs" dxfId="2" priority="12" operator="lessThanOrEqual">
      <formula>200</formula>
    </cfRule>
  </conditionalFormatting>
  <conditionalFormatting sqref="J34:K34">
    <cfRule type="cellIs" dxfId="1" priority="1" operator="greaterThan">
      <formula>200</formula>
    </cfRule>
    <cfRule type="cellIs" dxfId="0" priority="2" operator="lessThanOrEqual">
      <formula>200</formula>
    </cfRule>
  </conditionalFormatting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FC4F7-0141-4ED6-994A-D17022F0851B}">
  <dimension ref="A1:G66"/>
  <sheetViews>
    <sheetView zoomScale="115" zoomScaleNormal="115" zoomScalePageLayoutView="115" workbookViewId="0">
      <selection activeCell="E22" sqref="E22"/>
    </sheetView>
  </sheetViews>
  <sheetFormatPr baseColWidth="10" defaultColWidth="9.140625" defaultRowHeight="15"/>
  <cols>
    <col min="1" max="1" width="17.42578125" customWidth="1"/>
    <col min="4" max="4" width="11.7109375" bestFit="1" customWidth="1"/>
    <col min="6" max="6" width="9.28515625" customWidth="1"/>
    <col min="11" max="11" width="5.28515625" customWidth="1"/>
  </cols>
  <sheetData>
    <row r="1" spans="1:7">
      <c r="A1" s="98"/>
      <c r="C1" s="82"/>
      <c r="D1" s="82"/>
      <c r="E1" s="93"/>
      <c r="F1" s="93"/>
      <c r="G1" s="93"/>
    </row>
    <row r="2" spans="1:7">
      <c r="A2" s="99" t="s">
        <v>79</v>
      </c>
      <c r="B2" s="90"/>
      <c r="E2" s="93"/>
      <c r="F2" s="93"/>
      <c r="G2" s="93"/>
    </row>
    <row r="3" spans="1:7">
      <c r="A3" s="98"/>
      <c r="B3" s="90" t="s">
        <v>76</v>
      </c>
      <c r="C3" s="90" t="s">
        <v>77</v>
      </c>
      <c r="D3" s="90" t="s">
        <v>80</v>
      </c>
      <c r="E3" s="93"/>
      <c r="F3" s="93"/>
      <c r="G3" s="93"/>
    </row>
    <row r="4" spans="1:7">
      <c r="A4" s="98" t="s">
        <v>36</v>
      </c>
      <c r="B4" s="104">
        <f>'Absolute length test'!G9</f>
        <v>0</v>
      </c>
      <c r="C4" s="104">
        <f>'Absolute length test'!W9</f>
        <v>0</v>
      </c>
      <c r="D4" s="104">
        <f>C4-B4</f>
        <v>0</v>
      </c>
      <c r="E4" s="104"/>
      <c r="F4" s="93"/>
      <c r="G4" s="93"/>
    </row>
    <row r="5" spans="1:7">
      <c r="A5" s="98" t="s">
        <v>37</v>
      </c>
      <c r="B5" s="104">
        <f>'Absolute length test'!G10</f>
        <v>0</v>
      </c>
      <c r="C5" s="104">
        <f>'Absolute length test'!W10</f>
        <v>0</v>
      </c>
      <c r="D5" s="104">
        <f t="shared" ref="D5:D50" si="0">C5-B5</f>
        <v>0</v>
      </c>
      <c r="E5" s="104"/>
      <c r="F5" s="93"/>
      <c r="G5" s="93"/>
    </row>
    <row r="6" spans="1:7">
      <c r="A6" s="98" t="s">
        <v>38</v>
      </c>
      <c r="B6" s="104">
        <f>'Absolute length test'!G11</f>
        <v>0</v>
      </c>
      <c r="C6" s="104">
        <f>'Absolute length test'!W11</f>
        <v>0</v>
      </c>
      <c r="D6" s="104">
        <f t="shared" si="0"/>
        <v>0</v>
      </c>
      <c r="E6" s="104"/>
      <c r="F6" s="93"/>
      <c r="G6" s="93"/>
    </row>
    <row r="7" spans="1:7">
      <c r="A7" s="98" t="s">
        <v>39</v>
      </c>
      <c r="B7" s="104">
        <f>'Absolute length test'!G12</f>
        <v>0</v>
      </c>
      <c r="C7" s="104">
        <f>'Absolute length test'!W12</f>
        <v>0</v>
      </c>
      <c r="D7" s="104">
        <f t="shared" si="0"/>
        <v>0</v>
      </c>
      <c r="E7" s="104"/>
      <c r="F7" s="93"/>
      <c r="G7" s="93"/>
    </row>
    <row r="8" spans="1:7">
      <c r="A8" s="98" t="s">
        <v>40</v>
      </c>
      <c r="B8" s="104">
        <f>'Absolute length test'!G13</f>
        <v>0</v>
      </c>
      <c r="C8" s="104">
        <f>'Absolute length test'!W13</f>
        <v>0</v>
      </c>
      <c r="D8" s="104">
        <f t="shared" si="0"/>
        <v>0</v>
      </c>
      <c r="E8" s="104"/>
      <c r="F8" s="93"/>
      <c r="G8" s="93"/>
    </row>
    <row r="9" spans="1:7">
      <c r="A9" s="98" t="s">
        <v>41</v>
      </c>
      <c r="B9" s="104">
        <f>'Absolute length test'!G14</f>
        <v>0</v>
      </c>
      <c r="C9" s="104">
        <f>'Absolute length test'!W14</f>
        <v>0</v>
      </c>
      <c r="D9" s="104">
        <f t="shared" si="0"/>
        <v>0</v>
      </c>
      <c r="E9" s="104"/>
      <c r="F9" s="93"/>
      <c r="G9" s="93"/>
    </row>
    <row r="10" spans="1:7">
      <c r="A10" s="98" t="s">
        <v>42</v>
      </c>
      <c r="B10" s="104">
        <f>'Absolute length test'!G15</f>
        <v>0</v>
      </c>
      <c r="C10" s="104">
        <f>'Absolute length test'!W15</f>
        <v>0</v>
      </c>
      <c r="D10" s="104">
        <f t="shared" si="0"/>
        <v>0</v>
      </c>
      <c r="E10" s="104"/>
      <c r="F10" s="93"/>
      <c r="G10" s="93"/>
    </row>
    <row r="11" spans="1:7">
      <c r="A11" s="98" t="s">
        <v>43</v>
      </c>
      <c r="B11" s="104">
        <f>'Absolute length test'!G16</f>
        <v>0</v>
      </c>
      <c r="C11" s="104">
        <f>'Absolute length test'!W16</f>
        <v>0</v>
      </c>
      <c r="D11" s="104">
        <f t="shared" si="0"/>
        <v>0</v>
      </c>
      <c r="E11" s="104"/>
      <c r="F11" s="93"/>
      <c r="G11" s="93"/>
    </row>
    <row r="12" spans="1:7">
      <c r="A12" s="98" t="s">
        <v>44</v>
      </c>
      <c r="B12" s="104">
        <f>'Absolute length test'!G17</f>
        <v>0</v>
      </c>
      <c r="C12" s="104">
        <f>'Absolute length test'!W17</f>
        <v>0</v>
      </c>
      <c r="D12" s="104">
        <f t="shared" si="0"/>
        <v>0</v>
      </c>
      <c r="E12" s="104"/>
      <c r="F12" s="93"/>
      <c r="G12" s="93"/>
    </row>
    <row r="13" spans="1:7">
      <c r="A13" s="98" t="s">
        <v>45</v>
      </c>
      <c r="B13" s="104">
        <f>'Absolute length test'!G18</f>
        <v>0</v>
      </c>
      <c r="C13" s="104">
        <f>'Absolute length test'!W18</f>
        <v>0</v>
      </c>
      <c r="D13" s="104">
        <f t="shared" si="0"/>
        <v>0</v>
      </c>
      <c r="E13" s="104"/>
      <c r="F13" s="93"/>
      <c r="G13" s="93"/>
    </row>
    <row r="14" spans="1:7">
      <c r="A14" s="98" t="s">
        <v>46</v>
      </c>
      <c r="B14" s="104">
        <f>'Absolute length test'!G19</f>
        <v>0</v>
      </c>
      <c r="C14" s="104">
        <f>'Absolute length test'!W19</f>
        <v>0</v>
      </c>
      <c r="D14" s="104">
        <f t="shared" si="0"/>
        <v>0</v>
      </c>
      <c r="E14" s="104"/>
      <c r="F14" s="93"/>
      <c r="G14" s="93"/>
    </row>
    <row r="15" spans="1:7">
      <c r="A15" s="98" t="s">
        <v>47</v>
      </c>
      <c r="B15" s="104">
        <f>'Absolute length test'!G20</f>
        <v>0</v>
      </c>
      <c r="C15" s="104">
        <f>'Absolute length test'!W20</f>
        <v>0</v>
      </c>
      <c r="D15" s="104">
        <f t="shared" si="0"/>
        <v>0</v>
      </c>
      <c r="E15" s="104"/>
      <c r="F15" s="93"/>
      <c r="G15" s="93"/>
    </row>
    <row r="16" spans="1:7">
      <c r="A16" s="98" t="s">
        <v>48</v>
      </c>
      <c r="B16" s="104">
        <f>'Absolute length test'!G21</f>
        <v>0</v>
      </c>
      <c r="C16" s="104">
        <f>'Absolute length test'!W21</f>
        <v>0</v>
      </c>
      <c r="D16" s="104">
        <f t="shared" si="0"/>
        <v>0</v>
      </c>
      <c r="E16" s="104"/>
      <c r="F16" s="93"/>
      <c r="G16" s="93"/>
    </row>
    <row r="17" spans="1:7">
      <c r="A17" s="98" t="s">
        <v>49</v>
      </c>
      <c r="B17" s="104">
        <f>'Absolute length test'!G22</f>
        <v>0</v>
      </c>
      <c r="C17" s="104">
        <f>'Absolute length test'!W22</f>
        <v>0</v>
      </c>
      <c r="D17" s="104">
        <f t="shared" ref="D17" si="1">C17-B17</f>
        <v>0</v>
      </c>
      <c r="E17" s="104"/>
      <c r="F17" s="93"/>
      <c r="G17" s="93"/>
    </row>
    <row r="18" spans="1:7">
      <c r="A18" s="98" t="s">
        <v>81</v>
      </c>
      <c r="B18" s="104">
        <f>'Absolute length test'!G23</f>
        <v>0</v>
      </c>
      <c r="C18" s="104">
        <f>'Absolute length test'!W23</f>
        <v>0</v>
      </c>
      <c r="D18" s="104">
        <f t="shared" ref="D18:D19" si="2">C18-B18</f>
        <v>0</v>
      </c>
      <c r="E18" s="104"/>
      <c r="F18" s="93"/>
      <c r="G18" s="93"/>
    </row>
    <row r="19" spans="1:7">
      <c r="A19" s="98" t="s">
        <v>88</v>
      </c>
      <c r="B19" s="104">
        <f>'Absolute length test'!G24</f>
        <v>0</v>
      </c>
      <c r="C19" s="104">
        <f>'Absolute length test'!W24</f>
        <v>0</v>
      </c>
      <c r="D19" s="104">
        <f t="shared" si="2"/>
        <v>0</v>
      </c>
      <c r="E19" s="104"/>
      <c r="F19" s="93"/>
      <c r="G19" s="93"/>
    </row>
    <row r="20" spans="1:7">
      <c r="A20" s="98"/>
      <c r="B20" s="105"/>
      <c r="C20" s="105"/>
      <c r="D20" s="104"/>
      <c r="E20" s="104"/>
      <c r="F20" s="93"/>
      <c r="G20" s="93"/>
    </row>
    <row r="21" spans="1:7">
      <c r="A21" s="98" t="s">
        <v>50</v>
      </c>
      <c r="B21" s="105">
        <f>'Absolute length test'!H9</f>
        <v>0</v>
      </c>
      <c r="C21" s="104">
        <f>'Absolute length test'!X9</f>
        <v>0</v>
      </c>
      <c r="D21" s="104">
        <f t="shared" si="0"/>
        <v>0</v>
      </c>
      <c r="E21" s="104"/>
      <c r="F21" s="93"/>
      <c r="G21" s="93"/>
    </row>
    <row r="22" spans="1:7">
      <c r="A22" s="98" t="s">
        <v>51</v>
      </c>
      <c r="B22" s="105">
        <f>'Absolute length test'!H10</f>
        <v>0</v>
      </c>
      <c r="C22" s="104">
        <f>'Absolute length test'!X10</f>
        <v>0</v>
      </c>
      <c r="D22" s="104">
        <f t="shared" si="0"/>
        <v>0</v>
      </c>
      <c r="E22" s="104"/>
      <c r="F22" s="93"/>
      <c r="G22" s="93"/>
    </row>
    <row r="23" spans="1:7">
      <c r="A23" s="98" t="s">
        <v>52</v>
      </c>
      <c r="B23" s="105">
        <f>'Absolute length test'!H11</f>
        <v>0</v>
      </c>
      <c r="C23" s="104">
        <f>'Absolute length test'!X11</f>
        <v>0</v>
      </c>
      <c r="D23" s="104">
        <f t="shared" si="0"/>
        <v>0</v>
      </c>
      <c r="E23" s="104"/>
      <c r="F23" s="93"/>
      <c r="G23" s="93"/>
    </row>
    <row r="24" spans="1:7">
      <c r="A24" s="98" t="s">
        <v>53</v>
      </c>
      <c r="B24" s="105">
        <f>'Absolute length test'!H12</f>
        <v>0</v>
      </c>
      <c r="C24" s="104">
        <f>'Absolute length test'!X12</f>
        <v>0</v>
      </c>
      <c r="D24" s="104">
        <f t="shared" si="0"/>
        <v>0</v>
      </c>
      <c r="E24" s="104"/>
      <c r="F24" s="93"/>
      <c r="G24" s="93"/>
    </row>
    <row r="25" spans="1:7">
      <c r="A25" s="98" t="s">
        <v>54</v>
      </c>
      <c r="B25" s="105">
        <f>'Absolute length test'!H13</f>
        <v>0</v>
      </c>
      <c r="C25" s="104">
        <f>'Absolute length test'!X13</f>
        <v>0</v>
      </c>
      <c r="D25" s="104">
        <f t="shared" si="0"/>
        <v>0</v>
      </c>
      <c r="E25" s="104"/>
      <c r="F25" s="93"/>
      <c r="G25" s="93"/>
    </row>
    <row r="26" spans="1:7">
      <c r="A26" s="98" t="s">
        <v>55</v>
      </c>
      <c r="B26" s="105">
        <f>'Absolute length test'!H14</f>
        <v>0</v>
      </c>
      <c r="C26" s="104">
        <f>'Absolute length test'!X14</f>
        <v>0</v>
      </c>
      <c r="D26" s="104">
        <f t="shared" si="0"/>
        <v>0</v>
      </c>
      <c r="E26" s="104"/>
      <c r="F26" s="93"/>
    </row>
    <row r="27" spans="1:7">
      <c r="A27" s="98" t="s">
        <v>56</v>
      </c>
      <c r="B27" s="105">
        <f>'Absolute length test'!H15</f>
        <v>0</v>
      </c>
      <c r="C27" s="104">
        <f>'Absolute length test'!X15</f>
        <v>0</v>
      </c>
      <c r="D27" s="104">
        <f t="shared" si="0"/>
        <v>0</v>
      </c>
      <c r="E27" s="104"/>
      <c r="F27" s="93"/>
    </row>
    <row r="28" spans="1:7">
      <c r="A28" s="98" t="s">
        <v>57</v>
      </c>
      <c r="B28" s="105">
        <f>'Absolute length test'!H16</f>
        <v>0</v>
      </c>
      <c r="C28" s="104">
        <f>'Absolute length test'!X16</f>
        <v>0</v>
      </c>
      <c r="D28" s="104">
        <f t="shared" si="0"/>
        <v>0</v>
      </c>
      <c r="E28" s="104"/>
      <c r="F28" s="93"/>
    </row>
    <row r="29" spans="1:7">
      <c r="A29" s="98"/>
      <c r="B29" s="105"/>
      <c r="C29" s="105"/>
      <c r="D29" s="104"/>
      <c r="E29" s="104"/>
      <c r="F29" s="93"/>
    </row>
    <row r="30" spans="1:7">
      <c r="A30" s="98" t="s">
        <v>58</v>
      </c>
      <c r="B30" s="105">
        <f>'Absolute length test'!I9</f>
        <v>0</v>
      </c>
      <c r="C30" s="104">
        <f>'Absolute length test'!Y9</f>
        <v>0</v>
      </c>
      <c r="D30" s="104">
        <f t="shared" si="0"/>
        <v>0</v>
      </c>
      <c r="E30" s="104"/>
      <c r="F30" s="93"/>
    </row>
    <row r="31" spans="1:7">
      <c r="A31" s="98" t="s">
        <v>59</v>
      </c>
      <c r="B31" s="105">
        <f>'Absolute length test'!I10</f>
        <v>0</v>
      </c>
      <c r="C31" s="104">
        <f>'Absolute length test'!Y10</f>
        <v>0</v>
      </c>
      <c r="D31" s="104">
        <f t="shared" si="0"/>
        <v>0</v>
      </c>
      <c r="E31" s="104"/>
      <c r="F31" s="93"/>
    </row>
    <row r="32" spans="1:7">
      <c r="A32" s="98" t="s">
        <v>60</v>
      </c>
      <c r="B32" s="105">
        <f>'Absolute length test'!I11</f>
        <v>0</v>
      </c>
      <c r="C32" s="104">
        <f>'Absolute length test'!Y11</f>
        <v>0</v>
      </c>
      <c r="D32" s="104">
        <f t="shared" si="0"/>
        <v>0</v>
      </c>
      <c r="E32" s="104"/>
      <c r="F32" s="93"/>
    </row>
    <row r="33" spans="1:6">
      <c r="A33" s="98" t="s">
        <v>61</v>
      </c>
      <c r="B33" s="105">
        <f>'Absolute length test'!I12</f>
        <v>0</v>
      </c>
      <c r="C33" s="104">
        <f>'Absolute length test'!Y12</f>
        <v>0</v>
      </c>
      <c r="D33" s="104">
        <f t="shared" si="0"/>
        <v>0</v>
      </c>
      <c r="E33" s="104"/>
      <c r="F33" s="93"/>
    </row>
    <row r="34" spans="1:6">
      <c r="A34" s="98" t="s">
        <v>62</v>
      </c>
      <c r="B34" s="105">
        <f>'Absolute length test'!I13</f>
        <v>0</v>
      </c>
      <c r="C34" s="104">
        <f>'Absolute length test'!Y13</f>
        <v>0</v>
      </c>
      <c r="D34" s="104">
        <f t="shared" si="0"/>
        <v>0</v>
      </c>
      <c r="E34" s="104"/>
      <c r="F34" s="93"/>
    </row>
    <row r="35" spans="1:6">
      <c r="A35" s="98" t="s">
        <v>63</v>
      </c>
      <c r="B35" s="105">
        <f>'Absolute length test'!I14</f>
        <v>0</v>
      </c>
      <c r="C35" s="104">
        <f>'Absolute length test'!Y14</f>
        <v>0</v>
      </c>
      <c r="D35" s="104">
        <f t="shared" si="0"/>
        <v>0</v>
      </c>
      <c r="E35" s="104"/>
      <c r="F35" s="93"/>
    </row>
    <row r="36" spans="1:6">
      <c r="A36" s="98" t="s">
        <v>64</v>
      </c>
      <c r="B36" s="105">
        <f>'Absolute length test'!I15</f>
        <v>0</v>
      </c>
      <c r="C36" s="104">
        <f>'Absolute length test'!Y15</f>
        <v>0</v>
      </c>
      <c r="D36" s="104">
        <f t="shared" si="0"/>
        <v>0</v>
      </c>
      <c r="E36" s="104"/>
      <c r="F36" s="93"/>
    </row>
    <row r="37" spans="1:6">
      <c r="A37" s="98" t="s">
        <v>65</v>
      </c>
      <c r="B37" s="105">
        <f>'Absolute length test'!I16</f>
        <v>0</v>
      </c>
      <c r="C37" s="104">
        <f>'Absolute length test'!Y16</f>
        <v>0</v>
      </c>
      <c r="D37" s="104">
        <f t="shared" si="0"/>
        <v>0</v>
      </c>
      <c r="E37" s="104"/>
      <c r="F37" s="93"/>
    </row>
    <row r="38" spans="1:6">
      <c r="A38" s="98" t="s">
        <v>66</v>
      </c>
      <c r="B38" s="105">
        <f>'Absolute length test'!I17</f>
        <v>0</v>
      </c>
      <c r="C38" s="104">
        <f>'Absolute length test'!Y17</f>
        <v>0</v>
      </c>
      <c r="D38" s="104">
        <f t="shared" si="0"/>
        <v>0</v>
      </c>
      <c r="E38" s="104"/>
      <c r="F38" s="93"/>
    </row>
    <row r="39" spans="1:6">
      <c r="A39" s="98" t="s">
        <v>67</v>
      </c>
      <c r="B39" s="105">
        <f>'Absolute length test'!I18</f>
        <v>0</v>
      </c>
      <c r="C39" s="104">
        <f>'Absolute length test'!Y18</f>
        <v>0</v>
      </c>
      <c r="D39" s="104">
        <f t="shared" si="0"/>
        <v>0</v>
      </c>
      <c r="E39" s="104"/>
      <c r="F39" s="93"/>
    </row>
    <row r="40" spans="1:6">
      <c r="A40" s="98" t="s">
        <v>68</v>
      </c>
      <c r="B40" s="105">
        <f>'Absolute length test'!I19</f>
        <v>0</v>
      </c>
      <c r="C40" s="104">
        <f>'Absolute length test'!Y19</f>
        <v>0</v>
      </c>
      <c r="D40" s="104">
        <f t="shared" si="0"/>
        <v>0</v>
      </c>
      <c r="E40" s="104"/>
      <c r="F40" s="93"/>
    </row>
    <row r="41" spans="1:6">
      <c r="A41" s="98" t="s">
        <v>69</v>
      </c>
      <c r="B41" s="105">
        <f>'Absolute length test'!I20</f>
        <v>0</v>
      </c>
      <c r="C41" s="104">
        <f>'Absolute length test'!Y20</f>
        <v>0</v>
      </c>
      <c r="D41" s="104">
        <f t="shared" si="0"/>
        <v>0</v>
      </c>
      <c r="E41" s="104"/>
      <c r="F41" s="93"/>
    </row>
    <row r="42" spans="1:6">
      <c r="A42" s="98" t="s">
        <v>70</v>
      </c>
      <c r="B42" s="105">
        <f>'Absolute length test'!I21</f>
        <v>0</v>
      </c>
      <c r="C42" s="104">
        <f>'Absolute length test'!Y21</f>
        <v>0</v>
      </c>
      <c r="D42" s="104">
        <f t="shared" si="0"/>
        <v>0</v>
      </c>
      <c r="E42" s="104"/>
      <c r="F42" s="93"/>
    </row>
    <row r="43" spans="1:6">
      <c r="A43" s="98" t="s">
        <v>71</v>
      </c>
      <c r="B43" s="105">
        <f>'Absolute length test'!I22</f>
        <v>0</v>
      </c>
      <c r="C43" s="104">
        <f>'Absolute length test'!Y22</f>
        <v>0</v>
      </c>
      <c r="D43" s="104">
        <f t="shared" ref="D43:D44" si="3">C43-B43</f>
        <v>0</v>
      </c>
      <c r="E43" s="104"/>
      <c r="F43" s="93"/>
    </row>
    <row r="44" spans="1:6">
      <c r="A44" s="98" t="s">
        <v>82</v>
      </c>
      <c r="B44" s="105">
        <f>'Absolute length test'!I23</f>
        <v>0</v>
      </c>
      <c r="C44" s="104">
        <f>'Absolute length test'!Y23</f>
        <v>0</v>
      </c>
      <c r="D44" s="104">
        <f t="shared" si="3"/>
        <v>0</v>
      </c>
      <c r="E44" s="104"/>
      <c r="F44" s="93"/>
    </row>
    <row r="45" spans="1:6">
      <c r="A45" s="98" t="s">
        <v>89</v>
      </c>
      <c r="B45" s="105">
        <f>'Absolute length test'!I24</f>
        <v>0</v>
      </c>
      <c r="C45" s="104">
        <f>'Absolute length test'!Y24</f>
        <v>0</v>
      </c>
      <c r="D45" s="104">
        <f t="shared" ref="D45" si="4">C45-B45</f>
        <v>0</v>
      </c>
      <c r="E45" s="104"/>
      <c r="F45" s="93"/>
    </row>
    <row r="46" spans="1:6">
      <c r="A46" s="98"/>
      <c r="B46" s="105"/>
      <c r="C46" s="105"/>
      <c r="D46" s="104"/>
      <c r="E46" s="104"/>
      <c r="F46" s="93"/>
    </row>
    <row r="47" spans="1:6">
      <c r="A47" s="98" t="s">
        <v>72</v>
      </c>
      <c r="B47" s="105">
        <f>'Absolute length test'!J9</f>
        <v>0</v>
      </c>
      <c r="C47" s="104">
        <f>'Absolute length test'!Z9</f>
        <v>0</v>
      </c>
      <c r="D47" s="104">
        <f t="shared" si="0"/>
        <v>0</v>
      </c>
      <c r="E47" s="104"/>
      <c r="F47" s="93"/>
    </row>
    <row r="48" spans="1:6">
      <c r="A48" s="98" t="s">
        <v>73</v>
      </c>
      <c r="B48" s="105">
        <f>'Absolute length test'!J10</f>
        <v>0</v>
      </c>
      <c r="C48" s="104">
        <f>'Absolute length test'!Z10</f>
        <v>0</v>
      </c>
      <c r="D48" s="104">
        <f t="shared" si="0"/>
        <v>0</v>
      </c>
      <c r="E48" s="105"/>
    </row>
    <row r="49" spans="1:5">
      <c r="A49" s="98" t="s">
        <v>74</v>
      </c>
      <c r="B49" s="105">
        <f>'Absolute length test'!J11</f>
        <v>0</v>
      </c>
      <c r="C49" s="104">
        <f>'Absolute length test'!Z11</f>
        <v>0</v>
      </c>
      <c r="D49" s="104">
        <f t="shared" si="0"/>
        <v>0</v>
      </c>
      <c r="E49" s="105"/>
    </row>
    <row r="50" spans="1:5">
      <c r="A50" s="98" t="s">
        <v>75</v>
      </c>
      <c r="B50" s="105">
        <f>'Absolute length test'!J12</f>
        <v>0</v>
      </c>
      <c r="C50" s="104">
        <f>'Absolute length test'!Z12</f>
        <v>0</v>
      </c>
      <c r="D50" s="104">
        <f t="shared" si="0"/>
        <v>0</v>
      </c>
      <c r="E50" s="105"/>
    </row>
    <row r="51" spans="1:5">
      <c r="A51" s="98" t="s">
        <v>83</v>
      </c>
      <c r="B51" s="105">
        <f>'Absolute length test'!J13</f>
        <v>0</v>
      </c>
      <c r="C51" s="104">
        <f>'Absolute length test'!Z13</f>
        <v>0</v>
      </c>
      <c r="D51" s="104">
        <f t="shared" ref="D51:D54" si="5">C51-B51</f>
        <v>0</v>
      </c>
      <c r="E51" s="105"/>
    </row>
    <row r="52" spans="1:5">
      <c r="A52" s="98" t="s">
        <v>84</v>
      </c>
      <c r="B52" s="105">
        <f>'Absolute length test'!J14</f>
        <v>0</v>
      </c>
      <c r="C52" s="104">
        <f>'Absolute length test'!Z14</f>
        <v>0</v>
      </c>
      <c r="D52" s="104">
        <f t="shared" si="5"/>
        <v>0</v>
      </c>
    </row>
    <row r="53" spans="1:5">
      <c r="A53" s="98" t="s">
        <v>85</v>
      </c>
      <c r="B53" s="105">
        <f>'Absolute length test'!J15</f>
        <v>0</v>
      </c>
      <c r="C53" s="104">
        <f>'Absolute length test'!Z15</f>
        <v>0</v>
      </c>
      <c r="D53" s="104">
        <f t="shared" si="5"/>
        <v>0</v>
      </c>
    </row>
    <row r="54" spans="1:5">
      <c r="A54" s="98" t="s">
        <v>86</v>
      </c>
      <c r="B54" s="105">
        <f>'Absolute length test'!J16</f>
        <v>0</v>
      </c>
      <c r="C54" s="104">
        <f>'Absolute length test'!Z16</f>
        <v>0</v>
      </c>
      <c r="D54" s="104">
        <f t="shared" si="5"/>
        <v>0</v>
      </c>
    </row>
    <row r="55" spans="1:5">
      <c r="A55" s="98" t="s">
        <v>90</v>
      </c>
      <c r="B55" s="105">
        <f>'Absolute length test'!J17</f>
        <v>0</v>
      </c>
      <c r="C55" s="104">
        <f>'Absolute length test'!Z17</f>
        <v>0</v>
      </c>
      <c r="D55" s="104">
        <f t="shared" ref="D55:D56" si="6">C55-B55</f>
        <v>0</v>
      </c>
    </row>
    <row r="56" spans="1:5">
      <c r="A56" s="98" t="s">
        <v>91</v>
      </c>
      <c r="B56" s="105">
        <f>'Absolute length test'!J18</f>
        <v>0</v>
      </c>
      <c r="C56" s="104">
        <f>'Absolute length test'!Z18</f>
        <v>0</v>
      </c>
      <c r="D56" s="104">
        <f t="shared" si="6"/>
        <v>0</v>
      </c>
    </row>
    <row r="57" spans="1:5">
      <c r="A57" s="98"/>
    </row>
    <row r="58" spans="1:5">
      <c r="A58" s="98"/>
    </row>
    <row r="59" spans="1:5">
      <c r="A59" s="98"/>
    </row>
    <row r="60" spans="1:5">
      <c r="A60" s="98"/>
    </row>
    <row r="61" spans="1:5">
      <c r="A61" s="98"/>
    </row>
    <row r="62" spans="1:5">
      <c r="A62" s="98"/>
    </row>
    <row r="64" spans="1:5">
      <c r="A64" s="98"/>
    </row>
    <row r="65" spans="1:1">
      <c r="A65" s="98"/>
    </row>
    <row r="66" spans="1:1">
      <c r="A66" s="98"/>
    </row>
  </sheetData>
  <phoneticPr fontId="4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Absolute length test</vt:lpstr>
      <vt:lpstr>angle of attack test Left</vt:lpstr>
      <vt:lpstr>angle of attack test Right</vt:lpstr>
      <vt:lpstr>Risers</vt:lpstr>
      <vt:lpstr>Symetry length check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Rochas</dc:creator>
  <cp:lastModifiedBy>Alba Juanola</cp:lastModifiedBy>
  <dcterms:created xsi:type="dcterms:W3CDTF">2014-07-21T10:57:43Z</dcterms:created>
  <dcterms:modified xsi:type="dcterms:W3CDTF">2026-01-08T06:09:33Z</dcterms:modified>
</cp:coreProperties>
</file>